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</sheets>
  <definedNames/>
  <calcPr fullCalcOnLoad="1"/>
</workbook>
</file>

<file path=xl/sharedStrings.xml><?xml version="1.0" encoding="utf-8"?>
<sst xmlns="http://schemas.openxmlformats.org/spreadsheetml/2006/main" count="1502" uniqueCount="537">
  <si>
    <t>TABELA NR 1</t>
  </si>
  <si>
    <t>Dział</t>
  </si>
  <si>
    <t>§</t>
  </si>
  <si>
    <t>Wyszczególnienie</t>
  </si>
  <si>
    <t>Plan po zmianach</t>
  </si>
  <si>
    <t>Wykonanie</t>
  </si>
  <si>
    <t>%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</si>
  <si>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</si>
  <si>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</si>
  <si>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</si>
  <si>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</si>
  <si>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 zleconych gminie (związkom gmin) ustawami</t>
  </si>
  <si>
    <t>Transport i łączność</t>
  </si>
  <si>
    <t>Lokalny transport zbiorowy</t>
  </si>
  <si>
    <t>0830</t>
  </si>
  <si>
    <t xml:space="preserve">Wpływy z usług </t>
  </si>
  <si>
    <t>0920</t>
  </si>
  <si>
    <t>Pozostałe odsetki</t>
  </si>
  <si>
    <t>-</t>
  </si>
  <si>
    <t>Dotacje celowe otrzymane z gminy na zadania bieżące realizowane na podstawie porozumień (umów) między jednostkami samorządu terytorialnego</t>
  </si>
  <si>
    <t>Drogi publiczne gminne</t>
  </si>
  <si>
    <t>Turystyka</t>
  </si>
  <si>
    <t>Gospodarka mieszkaniowa</t>
  </si>
  <si>
    <t>Zakłady gospodarki mieszkaniowej</t>
  </si>
  <si>
    <t>Gospodarka gruntami i nieruchomościami</t>
  </si>
  <si>
    <t>0470</t>
  </si>
  <si>
    <t>Wpływy z opłat  za zarząd, użytkowanie i użytkowanie wieczyste nieruchomości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</si>
  <si>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</si>
  <si>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</si>
  <si>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</si>
  <si>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</si>
  <si>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</si>
  <si>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</si>
  <si>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</si>
  <si>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</t>
  </si>
  <si>
    <t>Działalność usługowa</t>
  </si>
  <si>
    <t>Cmentarze</t>
  </si>
  <si>
    <t>Wpływy z usług</t>
  </si>
  <si>
    <t>Dotacje celowe otrzymane z budżetu państwa na zadania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</si>
  <si>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</si>
  <si>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</si>
  <si>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</si>
  <si>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</si>
  <si>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</si>
  <si>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0970</t>
  </si>
  <si>
    <t>Wpływy z różnych dochodów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</si>
  <si>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</si>
  <si>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</si>
  <si>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</si>
  <si>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</si>
  <si>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0570</t>
  </si>
  <si>
    <t>Grzywny , mandaty i inne kary pieniężne od ludności</t>
  </si>
  <si>
    <t>Pozostałe dochody</t>
  </si>
  <si>
    <t>Dochody od osób prawnych, od osób fizycznych i od innych jednostek nie posiadających osobowości prawnej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</si>
  <si>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</si>
  <si>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</si>
  <si>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</si>
  <si>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</si>
  <si>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</si>
  <si>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</si>
  <si>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</si>
  <si>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</si>
  <si>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</si>
  <si>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</si>
  <si>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</si>
  <si>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</si>
  <si>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</si>
  <si>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</si>
  <si>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</si>
  <si>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</si>
  <si>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</si>
  <si>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</si>
  <si>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</si>
  <si>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</si>
  <si>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</si>
  <si>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</si>
  <si>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</si>
  <si>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</si>
  <si>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</si>
  <si>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</si>
  <si>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</si>
  <si>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</si>
  <si>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na podstawie odrębnych ustaw</t>
  </si>
  <si>
    <t>0590</t>
  </si>
  <si>
    <t>Wpływy z opłat za koncesje i licencje</t>
  </si>
  <si>
    <t xml:space="preserve">Pozostałe odsetki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</si>
  <si>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</si>
  <si>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</si>
  <si>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</si>
  <si>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</si>
  <si>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</si>
  <si>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</si>
  <si>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</si>
  <si>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</si>
  <si>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</si>
  <si>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Oświata i wychowanie</t>
  </si>
  <si>
    <t>Szkoły podstawowe</t>
  </si>
  <si>
    <t>Dotacje celowe otrzymane z budżetu państwa na realizację własnych zadań bieżących gmin (związków gmin)</t>
  </si>
  <si>
    <t>Gimnazja</t>
  </si>
  <si>
    <t>Pomoc społeczna</t>
  </si>
  <si>
    <t>Ośrodki wsparcia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</si>
  <si>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</si>
  <si>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</si>
  <si>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</si>
  <si>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</si>
  <si>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Placówki wychowania pozaszkolnego</t>
  </si>
  <si>
    <t>Pomoc materialna dla uczniów</t>
  </si>
  <si>
    <t>Gospodarka komunalna i ochrona środowiska</t>
  </si>
  <si>
    <t>Instytucje kultury fizycznej</t>
  </si>
  <si>
    <t>Ogółem</t>
  </si>
  <si>
    <t>TABELA NR 2</t>
  </si>
  <si>
    <t>Lp.</t>
  </si>
  <si>
    <t>wyk.</t>
  </si>
  <si>
    <t>DOCHODY OGÓŁEM</t>
  </si>
  <si>
    <t>I</t>
  </si>
  <si>
    <t>DOCHODY WŁASNE</t>
  </si>
  <si>
    <t>PODATKI</t>
  </si>
  <si>
    <t>a</t>
  </si>
  <si>
    <t>podatek od nieruchomości</t>
  </si>
  <si>
    <t>b</t>
  </si>
  <si>
    <t>podatek rolny</t>
  </si>
  <si>
    <t>c</t>
  </si>
  <si>
    <t>podatek leśny</t>
  </si>
  <si>
    <t>d</t>
  </si>
  <si>
    <t>podatek od środków transportowych</t>
  </si>
  <si>
    <t>e</t>
  </si>
  <si>
    <t>podatek opłacany w formie karty podatkowej</t>
  </si>
  <si>
    <t>f</t>
  </si>
  <si>
    <t>g</t>
  </si>
  <si>
    <t>podatek od spadków i darowizn</t>
  </si>
  <si>
    <t>h</t>
  </si>
  <si>
    <t>podatek od czynności cywilnoprawnych</t>
  </si>
  <si>
    <t>OPŁATY</t>
  </si>
  <si>
    <t>opłata skarbowa</t>
  </si>
  <si>
    <t>opłata targowa</t>
  </si>
  <si>
    <t>opłata za zezwolenie na sprzedaż alkoholu</t>
  </si>
  <si>
    <t>pozostałe opłaty</t>
  </si>
  <si>
    <t>DOCHODY Z MAJĄTKU GMINY</t>
  </si>
  <si>
    <t>dochody z najmu i dzierżawy składników majątkowych</t>
  </si>
  <si>
    <t>wpływy ze sprzedaży mienia komunalnego</t>
  </si>
  <si>
    <t>wpływy z przekształcenia prawa użytkowania wieczystego w prawo własności</t>
  </si>
  <si>
    <t>UDZIAŁY W DOCHODACH STANOWIĄCYCH DOCHÓD BUDŻETU PAŃSTWA</t>
  </si>
  <si>
    <t>POZOSTAŁE  DOCHODY</t>
  </si>
  <si>
    <t xml:space="preserve">wpływy z usług </t>
  </si>
  <si>
    <t>różne dochody</t>
  </si>
  <si>
    <t>odsetki</t>
  </si>
  <si>
    <t>dochody związane z realizacją zadań z zakresu administracji rządowej oraz innych zadań zleconych ustawami</t>
  </si>
  <si>
    <t>II</t>
  </si>
  <si>
    <t>DOTACJE CELOWE</t>
  </si>
  <si>
    <t>na zadania z zakresu administracji rządowej</t>
  </si>
  <si>
    <t>na zadania własne</t>
  </si>
  <si>
    <t>na zadania realizowane na podstawie porozumień z organami administracji rządowej</t>
  </si>
  <si>
    <t>na zadania realizowane na podstawie porozumień z jednostkami samorządu terytorialnego</t>
  </si>
  <si>
    <t>otrzymane z funduszy celowych</t>
  </si>
  <si>
    <t>III</t>
  </si>
  <si>
    <t>część oświatowa</t>
  </si>
  <si>
    <t>IV</t>
  </si>
  <si>
    <t>TABELA NR 3</t>
  </si>
  <si>
    <t>Rozdz.</t>
  </si>
  <si>
    <t>Nazwa</t>
  </si>
  <si>
    <t>% wyk.</t>
  </si>
  <si>
    <t>01030</t>
  </si>
  <si>
    <t>Izby rolnicze</t>
  </si>
  <si>
    <t>Zadania w zakresie upowszechniania turystyki</t>
  </si>
  <si>
    <t xml:space="preserve">Gospodarka gruntami i nieruchomościami </t>
  </si>
  <si>
    <t>Plany zagospodarowania przestrzennego</t>
  </si>
  <si>
    <t>Opracowania geodezyjne i kartograficzne</t>
  </si>
  <si>
    <t>Rady gmin (miast i miast na prawach powiatu)</t>
  </si>
  <si>
    <t>Ochotnicze straże pożarne</t>
  </si>
  <si>
    <t>Pozostałe jednostki ochrony przeciwpożarowej</t>
  </si>
  <si>
    <t>Obsługa długu publicznego</t>
  </si>
  <si>
    <t>Obsługa papierów wartościowych, kredytów i pożyczek jednostek samorządu terytorialnego</t>
  </si>
  <si>
    <t>Rezerwy ogólne i celowe</t>
  </si>
  <si>
    <t xml:space="preserve">Oświata i wychowanie </t>
  </si>
  <si>
    <t>Oddziały przedszkolne w szkołach podstawowych</t>
  </si>
  <si>
    <t>Przedszkola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</si>
  <si>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</si>
  <si>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</si>
  <si>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</si>
  <si>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</si>
  <si>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</si>
  <si>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</si>
  <si>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</si>
  <si>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Pozostałe zadania w zakresie polityki społecznej</t>
  </si>
  <si>
    <t>Żłobki</t>
  </si>
  <si>
    <t>Świetlice szkolne</t>
  </si>
  <si>
    <t>Kolonie i obozy oraz inne formy wypoczynku dzieci i młodzieży szkolnej, a także szkolenia młodzieży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</si>
  <si>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</si>
  <si>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</si>
  <si>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</si>
  <si>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</si>
  <si>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</si>
  <si>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</si>
  <si>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</si>
  <si>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</si>
  <si>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 xml:space="preserve">Pozostałe instytucje kultury </t>
  </si>
  <si>
    <t>Biblioteki</t>
  </si>
  <si>
    <t>Muzea</t>
  </si>
  <si>
    <t>Ochrona zabytków i opieka nad zabytkami</t>
  </si>
  <si>
    <t>Ogółem wydatki</t>
  </si>
  <si>
    <t>Tabela Nr 4</t>
  </si>
  <si>
    <t>P l a n  po zmianach</t>
  </si>
  <si>
    <t>W y k o n a n i e</t>
  </si>
  <si>
    <t>WYDATKI OGÓŁEM</t>
  </si>
  <si>
    <t>z tego:</t>
  </si>
  <si>
    <t>1.</t>
  </si>
  <si>
    <t>majątkowe</t>
  </si>
  <si>
    <t>w tym:</t>
  </si>
  <si>
    <t>inwestycyjne</t>
  </si>
  <si>
    <t>zakupy inwestycyjne</t>
  </si>
  <si>
    <t>dotacje na inwestycje</t>
  </si>
  <si>
    <t>2.</t>
  </si>
  <si>
    <t>bieżące</t>
  </si>
  <si>
    <t>dotacje</t>
  </si>
  <si>
    <t>wydatki na obsługę długu</t>
  </si>
  <si>
    <t>Wynik</t>
  </si>
  <si>
    <t>Finansowanie</t>
  </si>
  <si>
    <t>PRZYCHODY OGÓŁEM</t>
  </si>
  <si>
    <t>kredyty i pożyczki</t>
  </si>
  <si>
    <t xml:space="preserve">inne źródła </t>
  </si>
  <si>
    <t>V</t>
  </si>
  <si>
    <t>ROZCHODY</t>
  </si>
  <si>
    <t>spłaty kredytów i pożyczek</t>
  </si>
  <si>
    <t>INFORMACJA O NADWYŻCE/DEFICYCIE</t>
  </si>
  <si>
    <t>TABELA NR 5</t>
  </si>
  <si>
    <t>DOCHODY</t>
  </si>
  <si>
    <t>WYDATKI</t>
  </si>
  <si>
    <t>1)</t>
  </si>
  <si>
    <t>Wydatki bieżące</t>
  </si>
  <si>
    <t>2)</t>
  </si>
  <si>
    <t>Wydatki majątkowe</t>
  </si>
  <si>
    <t>3.</t>
  </si>
  <si>
    <t>NADWYŻKA/DEFICYT</t>
  </si>
  <si>
    <t xml:space="preserve">4. </t>
  </si>
  <si>
    <t>FINANSOWANIE</t>
  </si>
  <si>
    <t>Przychody ogółem</t>
  </si>
  <si>
    <t>a)</t>
  </si>
  <si>
    <t>b)</t>
  </si>
  <si>
    <t>inne źródła</t>
  </si>
  <si>
    <t>Rozchody ogółem</t>
  </si>
  <si>
    <t>REALIZACJA PLANU PRZYCHODÓW I ROZCHODÓW BUDŻETU</t>
  </si>
  <si>
    <t xml:space="preserve">Plan </t>
  </si>
  <si>
    <t>PRZYCHODY</t>
  </si>
  <si>
    <t>kredyt długoterminowy</t>
  </si>
  <si>
    <t>spłata kredytów i pożyczek</t>
  </si>
  <si>
    <t>3)</t>
  </si>
  <si>
    <t>4)</t>
  </si>
  <si>
    <t>5)</t>
  </si>
  <si>
    <t>WSSE “INWEST-PARK” pożyczka na finansowanie budowy infrastruktury technicznej w Podstrefie Świdnica</t>
  </si>
  <si>
    <t>INFORMACJA O REALIZACJI WYDATKÓW INWESTYCYJNYCH</t>
  </si>
  <si>
    <t>TABELA NR 7</t>
  </si>
  <si>
    <t>Nazwa zadania</t>
  </si>
  <si>
    <t xml:space="preserve">Wykonanie </t>
  </si>
  <si>
    <t>INWESTYCJE</t>
  </si>
  <si>
    <t>INFORMACJA Z WYKONANIA PLANÓW FINANSOWYCH ZADAŃ Z ZAKRESU ADMINISTRACJI</t>
  </si>
  <si>
    <t>RZĄDOWEJ ORAZ INNYCH ZADAŃ ZLECONYCH USTAWAMI</t>
  </si>
  <si>
    <t>TABELA NR 8</t>
  </si>
  <si>
    <t>Dotacje</t>
  </si>
  <si>
    <t>Rozdział</t>
  </si>
  <si>
    <t xml:space="preserve">Wyszczególnienie </t>
  </si>
  <si>
    <t xml:space="preserve">Rolnictwo i łowiectwo </t>
  </si>
  <si>
    <t>Dotacje celowe otrzymane  z budżetu państwa na realizację zadań bieżących z zakresu administracji rządowej oraz innych zadań zleconych gminie (związkom gmin) ustawami</t>
  </si>
  <si>
    <t>Urzędy naczelnych organów władzy państwowej, kontroli i ochrony prawa</t>
  </si>
  <si>
    <t>OGÓŁEM</t>
  </si>
  <si>
    <t>Wydatki</t>
  </si>
  <si>
    <t>Plan</t>
  </si>
  <si>
    <t>Zakup usług pozostałych</t>
  </si>
  <si>
    <t>Różne opłaty i składki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</si>
  <si>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</si>
  <si>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</si>
  <si>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</si>
  <si>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</si>
  <si>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</si>
  <si>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</si>
  <si>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</si>
  <si>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</si>
  <si>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Świadczenia społeczne</t>
  </si>
  <si>
    <t xml:space="preserve">Składki na ubezpieczenia zdrowotne </t>
  </si>
  <si>
    <t>TABELA NR 9</t>
  </si>
  <si>
    <t>Przychody</t>
  </si>
  <si>
    <t xml:space="preserve">dotacje </t>
  </si>
  <si>
    <t>z budżetu</t>
  </si>
  <si>
    <t>Stan środków obrotowych na początku okresu</t>
  </si>
  <si>
    <t>sprawozdawczego</t>
  </si>
  <si>
    <t>ogółem</t>
  </si>
  <si>
    <t>podatek dochodowy od osób prawnych</t>
  </si>
  <si>
    <t>Stan środków obrotowych na koniec okresu</t>
  </si>
  <si>
    <t xml:space="preserve">  WYKONANIE PLANU DOCHODÓW I WYDATKÓW</t>
  </si>
  <si>
    <t>Dochody</t>
  </si>
  <si>
    <t xml:space="preserve">    WYKAZ JEDNOSTEK BUDŻETOWYCH, KTÓRE UTWORZYŁY </t>
  </si>
  <si>
    <t xml:space="preserve">                                   I WYDATKI</t>
  </si>
  <si>
    <t>TABELA NR 11</t>
  </si>
  <si>
    <t>Jednostka budżetowa</t>
  </si>
  <si>
    <t xml:space="preserve">              Przychody</t>
  </si>
  <si>
    <t xml:space="preserve">              Wydatki</t>
  </si>
  <si>
    <t>Szkoła Podstawowa Nr 1</t>
  </si>
  <si>
    <t>Szkoła Podstawowa Nr 4</t>
  </si>
  <si>
    <t>Szkoła Podstawowa Nr 6</t>
  </si>
  <si>
    <t>Szkoła Podstawowa Nr 8</t>
  </si>
  <si>
    <t>Szkoła Podstawowa Nr 315</t>
  </si>
  <si>
    <t>Gimnazjum Nr 1</t>
  </si>
  <si>
    <t>Gimnazjum Nr 2</t>
  </si>
  <si>
    <t>Gimnazjum Nr 3</t>
  </si>
  <si>
    <t>Gimnazjum Nr 4</t>
  </si>
  <si>
    <t>Młodzieżowy Dom Kultury</t>
  </si>
  <si>
    <t>TABELA NR 12</t>
  </si>
  <si>
    <t>Promocja jednostek samorządu terytorialnego</t>
  </si>
  <si>
    <t>Opłata od posiadania psów</t>
  </si>
  <si>
    <t>opłata od posiadania psów</t>
  </si>
  <si>
    <t>Komendy wojewódzkie Policji</t>
  </si>
  <si>
    <t xml:space="preserve">Gospodarka komunalna i ochrona środowiska </t>
  </si>
  <si>
    <t>Wpływy i wydatki związane z gromadzeniem środków  z opłat produktowych</t>
  </si>
  <si>
    <t>0400</t>
  </si>
  <si>
    <t>Wpływy z opłaty produktowej</t>
  </si>
  <si>
    <t>udziały we wpływach z podatku dochodowego od osób prawnych</t>
  </si>
  <si>
    <t>udziały we wpływach z podatku dochodowego od osób fizycznych</t>
  </si>
  <si>
    <t xml:space="preserve">                              TABELA NR 6</t>
  </si>
  <si>
    <t>BOŚ O/Wrocław kredyt na pokrycie deficytu budżetu i wydatki bieżące</t>
  </si>
  <si>
    <t xml:space="preserve">wynagrodzenia bezosobowe </t>
  </si>
  <si>
    <t>Szkoła Podstawowa Nr 105</t>
  </si>
  <si>
    <t xml:space="preserve">Zestawienie rzeczowo-finansowe remontów bieżących </t>
  </si>
  <si>
    <t>Branża robót</t>
  </si>
  <si>
    <t>w szt.</t>
  </si>
  <si>
    <t xml:space="preserve">Wartość </t>
  </si>
  <si>
    <t>Ilość</t>
  </si>
  <si>
    <t xml:space="preserve">      Wykonanie </t>
  </si>
  <si>
    <t>TABELA NR 10</t>
  </si>
  <si>
    <t>Roboty dekarskie</t>
  </si>
  <si>
    <t>Roboty ogólnobudowlane</t>
  </si>
  <si>
    <t>Roboty zduńskie</t>
  </si>
  <si>
    <t>Roboty stolarskie</t>
  </si>
  <si>
    <t>Roboty elektryczne</t>
  </si>
  <si>
    <t>Roboty hydrauliczne</t>
  </si>
  <si>
    <t>Roboty awaryjne</t>
  </si>
  <si>
    <t>Roboty inne - dokumentacja, próby szczelności gazu, opinie kominiarskie, przeglądy, podkłady geodezyjne, zabezpieczenie lokali</t>
  </si>
  <si>
    <t>Fundusz remontowy Wspólnot Mieszkaniowych:</t>
  </si>
  <si>
    <t>w zarządzie MZN</t>
  </si>
  <si>
    <t>w obcym zarządzie</t>
  </si>
  <si>
    <t>Roboty awaryjne we WM</t>
  </si>
  <si>
    <t>Roboty inne, w tym:</t>
  </si>
  <si>
    <t>konserwacja centrali telefonicznej</t>
  </si>
  <si>
    <t>konserwacja sprzętu biurowego</t>
  </si>
  <si>
    <t>konserwacja anten i dźwigów</t>
  </si>
  <si>
    <t>naprawa i przegląd samochodów</t>
  </si>
  <si>
    <t>0580</t>
  </si>
  <si>
    <t>wpływy ze sprzedaży składników majątkowych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</si>
  <si>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</si>
  <si>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</si>
  <si>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grzywny i kary pieniężne od osób prawnych i innych jednostek organizacyjnych</t>
  </si>
  <si>
    <t>Grzywny i inne kary pieniężne od osób prawnych i innych jednostek organizacyjnych</t>
  </si>
  <si>
    <t>POZOSTAŁE DOCHODY</t>
  </si>
  <si>
    <t>na programy finansowane z udziałem środków UE</t>
  </si>
  <si>
    <t>z tytułu pomocy udzielanej między jednostkami samorządu terytorielnego</t>
  </si>
  <si>
    <t>Dotacje celowe w ramach programów finansowanych z udziałem środków europejskich oraz środków, o których mowa w art.5 ust. 1 pkt 3 oraz ust.3 pkt 5 i 6 ustawy, lub płatności w ramach budżetu środków europejskich</t>
  </si>
  <si>
    <t>0980</t>
  </si>
  <si>
    <t>Zasiłki stałe</t>
  </si>
  <si>
    <t>wpływy z tytułu zwrotu wypłacanych świadczeń z funduszu alimentacyjnego</t>
  </si>
  <si>
    <t>wydatki bieżące</t>
  </si>
  <si>
    <t>wynagrodzenia i składki</t>
  </si>
  <si>
    <t>dotacje na zadania bieżące</t>
  </si>
  <si>
    <t>świadczenia na rzecz osób fizycznych</t>
  </si>
  <si>
    <t>wydatki majątkowe</t>
  </si>
  <si>
    <t>inwestycje</t>
  </si>
  <si>
    <t>zakup i objęcie akcji i udziałów</t>
  </si>
  <si>
    <t>obsługa długu</t>
  </si>
  <si>
    <t>Wpływy i wydatki związane z gromadzeniem środków z opłat i kar za korzystanie ze środowiska</t>
  </si>
  <si>
    <t xml:space="preserve">Plan  po zmianach </t>
  </si>
  <si>
    <t>związane z realizacją zadań statutowych</t>
  </si>
  <si>
    <t>Dochody bieżące</t>
  </si>
  <si>
    <t>Dochody majątkowe</t>
  </si>
  <si>
    <t>6)</t>
  </si>
  <si>
    <t>7)</t>
  </si>
  <si>
    <t>PeKaO S.A. O/Świdnica kredyt na pokrycie deficytu budżetu i bieżące wydatki</t>
  </si>
  <si>
    <t>PeKaO S.A. O/Świdnica kredyt na finansowanie planowanego deficytu i spłaty wcześniej zaciągniętych zobowiązań</t>
  </si>
  <si>
    <t>Termomodernizacja obiektów użyteczności publicznej pełniących funkcje edukacyjne i kulturalne na obszarze Przedgórza Sudeckiego i Niziny Śląskiej</t>
  </si>
  <si>
    <t>ZAKUPY INWESTYCYJNE</t>
  </si>
  <si>
    <t>DOTACJE NA INWESTYCJE</t>
  </si>
  <si>
    <t>Wpływy z tytułu zwrotu wypłaconych świadczeń z  funduszu alimentacyjnego</t>
  </si>
  <si>
    <t xml:space="preserve">dochody z opłat za zarząd, użytkowanie i użytkowanie wieczyste nieruchomości </t>
  </si>
  <si>
    <t>wydatki z tytułu poręczeń i gwarancji</t>
  </si>
  <si>
    <t>0960</t>
  </si>
  <si>
    <t>Otrzymane spadki, zapisy i darowizny w postaci pieniężnej</t>
  </si>
  <si>
    <t>Obrona narodowa</t>
  </si>
  <si>
    <t>Pozostałe wydatki obronne</t>
  </si>
  <si>
    <t>0870</t>
  </si>
  <si>
    <t>Wpływy ze sprzedaży składników majątkowych</t>
  </si>
  <si>
    <t>Straż  gminna (miejska)</t>
  </si>
  <si>
    <t>Straż gminna (miejska)</t>
  </si>
  <si>
    <t>Jednostki specjalistycznego poradnictwa, mieszkania chronione i ośrodki interwncji kryzysowej</t>
  </si>
  <si>
    <t>Rozliczenia z tytułu poręczeń i gwarancji udzielonych przez Skarb Państwa lub jednostek samorządu terytorialnego</t>
  </si>
  <si>
    <t>Jednostki specjalistycznego poradnictwa, mieszkania chronione i ośrodki interwencji kryzysowej</t>
  </si>
  <si>
    <t xml:space="preserve"> </t>
  </si>
  <si>
    <t>Budowa parkingu przy ul. Piotra Skargi</t>
  </si>
  <si>
    <t>Rewaloryzacja Parku Centralnego</t>
  </si>
  <si>
    <t>Przebudowa (wymiana) kabli oświetlenia w Rynku</t>
  </si>
  <si>
    <t>Remonty bieżące, w tym:</t>
  </si>
  <si>
    <t>konserwacja alarmów domów handlowych</t>
  </si>
  <si>
    <t xml:space="preserve">    ZAKŁADU BUDŻETOWEGO- MIEJSKIEGO ZARZĄDU NIERUCHOMOŚCI</t>
  </si>
  <si>
    <t>RACHUNKU DOCHODÓW WYDZIELONYCH JEDNOSTEK OŚWIATOWYCH</t>
  </si>
  <si>
    <t xml:space="preserve">   RACHUNEK DOCHODÓW WYDZIELONYCH ORAZ ICH PRZYCHODY</t>
  </si>
  <si>
    <t>0840</t>
  </si>
  <si>
    <t>Wpływy ze sprzedaży wyrobów</t>
  </si>
  <si>
    <t xml:space="preserve">2. </t>
  </si>
  <si>
    <t>BGK O/Wrocław kredyt na finansowanie planowanego deficytu i spłaty wcześniej zaciągniętych zobowiązań</t>
  </si>
  <si>
    <t>Opłaty z tytułu zakupu usług telekomunikacyjnych świadczonych w stacjonarnej sieci telefonicznej</t>
  </si>
  <si>
    <t>Razem</t>
  </si>
  <si>
    <t>% wyk</t>
  </si>
  <si>
    <t>Stan środków pieniężnych na początek okresu</t>
  </si>
  <si>
    <t>Wpłata do budżeu pozostałości środków finansowych gromadzonych na wydzielonym rachunku jednostki budżetowej</t>
  </si>
  <si>
    <t>Inne formy pomocy dla uczniów</t>
  </si>
  <si>
    <t xml:space="preserve">Zakup pomocy naukowych, dydaktycznych i książek </t>
  </si>
  <si>
    <t>Zakup środków żywności</t>
  </si>
  <si>
    <t>Przedszkole Miejskie Nr 1</t>
  </si>
  <si>
    <t>Przedszkole Miejskie Nr 3</t>
  </si>
  <si>
    <t>Przedszkole Miejskie Nr 4</t>
  </si>
  <si>
    <t>Przedszkole Miejskie Nr 6</t>
  </si>
  <si>
    <t>Przedszkole Miejskie Nr 14</t>
  </si>
  <si>
    <t>Przedszkole Miejskie Nr 15</t>
  </si>
  <si>
    <t>Miejskie Przedszkole Integracyjne Nr 16</t>
  </si>
  <si>
    <t>Koszty</t>
  </si>
  <si>
    <t xml:space="preserve">Plan wg uchwały budżetowej </t>
  </si>
  <si>
    <t>Dotacje otrzymane z państwowych funduszy celowych na realizację zadań bieżacych jednostek sektora finansów publicznych</t>
  </si>
  <si>
    <t>Wspieranie rodziny</t>
  </si>
  <si>
    <t>pozostałe</t>
  </si>
  <si>
    <t>Rodziny zastępcze</t>
  </si>
  <si>
    <t>Drogi publiczne wojewódzkie</t>
  </si>
  <si>
    <t>Budowa parkingu przy ul. Kard. Stefana Wyszyńskiego</t>
  </si>
  <si>
    <t>Budowa pętli autobusowej przy ul. Janusza Korczaka w Świdnicy</t>
  </si>
  <si>
    <t>Przebudowa ul. Równej w Świdnicy na odcinku  od skrzyżowania z ul. Westerplatte do skrzyżowania z ul. Zygmuntowską wraz z budową parkingu</t>
  </si>
  <si>
    <t>Budowa Centrum Przesiadkowego przy ul. Dworcowej i Kolejowej w Świdnicy</t>
  </si>
  <si>
    <t>Budowa budynków komunalnych ul. Mikołaja Kopernika (spłata zobowiązań)</t>
  </si>
  <si>
    <t>Wykonanie krzeseł reżyserskich</t>
  </si>
  <si>
    <t>Budowa platformy cyfrowej w Mieście Świdnica</t>
  </si>
  <si>
    <t>Wymiana instalacji  centralnego ogrzewania i pieca c.o. - PM 3</t>
  </si>
  <si>
    <t>Adaptacja pomieszczeń w budynku przy ul. Franciszkańskiej dla Działu Świadczeń Rodzinnych i Alimentacyjnych</t>
  </si>
  <si>
    <t>Rozbudowa  przepustu pod ul. Potokową, po stronie skrzyżowania z ul. Gen. Władysława Sikorskiego</t>
  </si>
  <si>
    <t>Przebudowa oświetlenia ulicznego wraz ze sterowaniem w celu poprawy efektywności energetycznej</t>
  </si>
  <si>
    <t>Oświetlenie ul. Jana Kilińskiego</t>
  </si>
  <si>
    <t>Budowa infrastruktury przestrzeni publicznej na rewitalizowanym terenie powojskowym ul. Ułańska w Świdnicy</t>
  </si>
  <si>
    <t>Rewaloryzacja przestrzeni publicznych kwartałów Starego Miasta - przebudowa terenu przy ul. Franciszkańskiej</t>
  </si>
  <si>
    <t>Zakup sprzętu komputerowego i oprogramowania</t>
  </si>
  <si>
    <t>Likwidacja obszarów wykluczenia informacyjnego i budowa Dolnośląskiej Sieci Szkieletowej</t>
  </si>
  <si>
    <t xml:space="preserve">Przebudowa ul. Gen. Władysława Sikorskiego </t>
  </si>
  <si>
    <t>Dofinansowanie zadań służących ochronie środowiska i gospodarce wodnej</t>
  </si>
  <si>
    <t>Wynagrodzenia bezosobowe</t>
  </si>
  <si>
    <t>ogólnobudowlane</t>
  </si>
  <si>
    <t>Wpływy do budżetu pozostałości środków finansowych gromadzonych na wydzielonym rachunku jednostki budżetowej</t>
  </si>
  <si>
    <t>SUBWENCJE</t>
  </si>
  <si>
    <t>uzupełnienie subwencji ogólnej</t>
  </si>
  <si>
    <t>Placówki opiekunczo-wychowawcze</t>
  </si>
  <si>
    <t>Kultura fizyczna</t>
  </si>
  <si>
    <t xml:space="preserve">Kultura fizyczna </t>
  </si>
  <si>
    <t xml:space="preserve">Zadania w zakresie kultury fizycznej </t>
  </si>
  <si>
    <t>Wpływy z innych lokalnych opłat pobieranych przez jednostki samorządu terytorialnego na podstawie odrebnych ustaw</t>
  </si>
  <si>
    <t>0780</t>
  </si>
  <si>
    <t>Dochody ze zbycia praw majątkowych</t>
  </si>
  <si>
    <t xml:space="preserve">Dotacje celowe otrzymane z budżetu państwa na realizację zadań bieżacych gmin z zakresu edukacyjnej opieki wychowawczej finansowanych w całości przez budżet państwa w ramach programów rządowych </t>
  </si>
  <si>
    <t>Dotacja celowa otrzymana z tytułu pomocy finansowej udzielanej między jednostkami samorządu terytorialnego na dofinansowanie własnych zadań inwestycyjnych i zakupów inwestycyjnych</t>
  </si>
  <si>
    <t>WYKONANIE DOCHODÓW ZA 2013 ROK</t>
  </si>
  <si>
    <t>WYKONANIE WYDATKÓW ZA 2013 ROK</t>
  </si>
  <si>
    <t>Plan wg uchwały budżetowej na 2013 r.</t>
  </si>
  <si>
    <t>Wykonanie za 2013 r.</t>
  </si>
  <si>
    <t>Komendy wojewódzkiej Państwowej Straży Pożarnej</t>
  </si>
  <si>
    <t>Pomoc dla repatriantów</t>
  </si>
  <si>
    <t>Infrastruktura telekomunikacyjna</t>
  </si>
  <si>
    <t>Komendy powiatowe Państwowej Straży Pożarnej</t>
  </si>
  <si>
    <t>Ochrona powietrza atmosferycznego i klimatu</t>
  </si>
  <si>
    <t>WYKONANIE DOCHODÓW W LATACH 2012-2013</t>
  </si>
  <si>
    <t>dochody ze zbycia praw majątkowych</t>
  </si>
  <si>
    <t>ZESTAWIENIE WYDATKÓW W UKŁADZIE FINANSOWYM W LATACH 2012-2013</t>
  </si>
  <si>
    <t>2012/2013</t>
  </si>
  <si>
    <t>Plan (po zmianach 2013 )</t>
  </si>
  <si>
    <t>Wykonanie (2013 r.)</t>
  </si>
  <si>
    <t>Zakup i montaż ławek i wiat przystankowych</t>
  </si>
  <si>
    <t>Modernizacja placu manewrowego pomiędzy ul. Armii Krajowej a ul. Bartosza Głowackiego w Świdnicy dla potrzeb WORD</t>
  </si>
  <si>
    <t>Przebudowa chodnika i peronu dla wsiadających pasażerów przy ul. Mikołaja Kopernika</t>
  </si>
  <si>
    <t xml:space="preserve">Budowa parkingu przy ul. Ignacego Paderewskiego w Świdnicy </t>
  </si>
  <si>
    <t>Budowa ul. Kliczkowskiej - etap I</t>
  </si>
  <si>
    <t>Przebudowa ul. Klonowej w Świdnicy</t>
  </si>
  <si>
    <t>Przebudowa ul. Ceglanej (dokumentacja)</t>
  </si>
  <si>
    <t>Przebudowa nawierzchni ul. Częstochowskiej w Świdnicy</t>
  </si>
  <si>
    <t xml:space="preserve">Przebudowa promenady przy ul. Kard. Stefana Wyszyńskiego </t>
  </si>
  <si>
    <t>Budowa parkingu przy ul. Gen. Ignacego Prądzyńskiego w Świdnicy</t>
  </si>
  <si>
    <t>Przebudowa ul.Polna Droga i Sprzymierzeńców w Świdnicy - Etap I - Przebudowa ul. Polna Droga i Sprzymierzeńców w Świdnicy na odcinku od ul. Piaskowej do ul. Rycerskiej wraz z przebudową wiaduktu kolejowego w ciągu łącznicy PLK nr 771 nad w/w ulicami</t>
  </si>
  <si>
    <t>Przebudowa ogrodzenia cmentarza komunalnego przy ul. Waleriana Łukasińskiego</t>
  </si>
  <si>
    <t>Zagospodarowanie terenu zaplecza cmentarza wojennego przy ul. Waleriana Łukasińskiego - etap I montaż toalety wolnostojącej wraz z przyłączami</t>
  </si>
  <si>
    <t>Przebudowa cmentarza komunalnego - budowa grobowców murowanych</t>
  </si>
  <si>
    <t>Przebudowa alejek na cmetarzu przy ul. Waleriana Łukasińskiego</t>
  </si>
  <si>
    <t>Montaż dźwigu gospodarczego w kuchni - PM6</t>
  </si>
  <si>
    <t>Osuszenie budynku - zabezpieczenie przeciwwilgociowe budynku Przedszkola Miejskiego nr 1 w Świdnicy</t>
  </si>
  <si>
    <t>Montaż okapu kuchennego i instalacji wywiewnej z kuchni - PM6</t>
  </si>
  <si>
    <t>Przebudowa węzła cieplnego w Gimnazjum nr 3 w Świdnicy</t>
  </si>
  <si>
    <t xml:space="preserve">Przebudowa budynku Żłobka nr 1 w Świdnicy w zakresie dostosowania do wymogów bezpieczenstwa pożarowego </t>
  </si>
  <si>
    <t xml:space="preserve">Modernizacja systemu zasilającego i odprowadzającego wodę do fonntan w Rynku </t>
  </si>
  <si>
    <t>Rewitalizacja parku im. Jana Kasprowicza</t>
  </si>
  <si>
    <t>Budowa parków linowych - przygotowanie dokumentacji</t>
  </si>
  <si>
    <t>Przebudowa oświetlenia ul. Klonowej</t>
  </si>
  <si>
    <t>Wykonanie oświetlenia ulicznego ul. Nadbrzeżna - dokumentacja</t>
  </si>
  <si>
    <t>Przebudowa oświetlenia ulicznego ul. Ignacego Prądzyńskiego w Świdnicy</t>
  </si>
  <si>
    <t xml:space="preserve">Wykonanie oświetlenia ulicznego ul. Mikołaja Kopernika - dokumentacja </t>
  </si>
  <si>
    <t>Modernizacja oświetlenia ul. Piotra Skargi</t>
  </si>
  <si>
    <t>Rewaloryzacja wnętrza bloku śródrynkowego - przebudowa lapidarium w Świdnicy</t>
  </si>
  <si>
    <t>Zagospodarowanie terenu miasta w elementy małej architektury</t>
  </si>
  <si>
    <t>Zagospodarowanie rejonu podstrefy WSSE</t>
  </si>
  <si>
    <t>Przebudowa Szkoły Podstawowej nr 8 przy ul. Wałbrzyskiej 39 w Świdnicy - modernizacja obiektów dydaktycznych na terenie powojskowym - etap I</t>
  </si>
  <si>
    <t>Modernizacja i rozbudowa ŚOSiR z przeznaczeniem na regionalne centrum sportowo-rekreacyjne - modernizacja oświetlenia lodowiska</t>
  </si>
  <si>
    <t>Modernizacja i rozbudowa ŚOSiR z przeznaczeniem na regionalne centrum sportowo-rekreacyjne - modernizacja elewacji lodowiska wraz z modernizacją dachu</t>
  </si>
  <si>
    <t>Modernizacja i rozbudowa ŚOSiR z przeznaczeniem na regionalne centrum sportowo - rekreacyjne - przebudowa części dachu oraz elewacji hali sportowej Pionierów</t>
  </si>
  <si>
    <t>Budowa budek dla zawodników rezerwowych</t>
  </si>
  <si>
    <t>Modernizacja i rozbudowa ŚOSiR z przeznaczeniem na regionalne centrum sportowo-rekreacyjne - modernizacja ogrodzenia lodowiska ul. Sportowa-Śląska wraz z projektem</t>
  </si>
  <si>
    <t>Zakup lokalu użytkowego w budynku oficyny przy ul. Długiej 2a</t>
  </si>
  <si>
    <t>Zakup gruntu przy ul. Jana Riedla</t>
  </si>
  <si>
    <t>Zakup kserokopiarki/drukarki</t>
  </si>
  <si>
    <t>Urządzenie do osuszania wilgoci - 3 szt.</t>
  </si>
  <si>
    <t>Zakup kserokopiarek</t>
  </si>
  <si>
    <t>Zakup zestawów komputerowych</t>
  </si>
  <si>
    <t>Zakup drukarek</t>
  </si>
  <si>
    <t>Zakup centrali telefonicznej</t>
  </si>
  <si>
    <t>Zakup urządzeń siłowni zewnętrznej</t>
  </si>
  <si>
    <t>Zakup Melexa transportowego</t>
  </si>
  <si>
    <t>Zakup tablicy świetlnej</t>
  </si>
  <si>
    <t>Zakup oznakowanego radiowozu dla Komendy Powiatowej Policji w Świdnicy</t>
  </si>
  <si>
    <t>Zakup sprężarki do napełniania butli powietrznych</t>
  </si>
  <si>
    <t>Zakup samochodów rozpoznawczo-ratowniczych dla KP PSP</t>
  </si>
  <si>
    <t>Zwrot dotacji</t>
  </si>
  <si>
    <t>Zakup specjalistycznej ogniotrwałej wykładziny na scenę w sali teatralnej</t>
  </si>
  <si>
    <t>Zakup eksponatów muzealnych</t>
  </si>
  <si>
    <t>Rekompensaty utraconych dochodów w podatkach i opłatach lokalnych</t>
  </si>
  <si>
    <t>Placówki opiekuńczo-wychowawcze</t>
  </si>
  <si>
    <t>(po zmianach 2013 r.)</t>
  </si>
  <si>
    <t>(2013 r.)</t>
  </si>
  <si>
    <t>PKO BP kredyt na finansowanie planowanego deficytu i spłaty wcześniej zaciągniętych zobowiązań</t>
  </si>
  <si>
    <t>Plan wg uchwały budżetowej na 2013 rok</t>
  </si>
  <si>
    <t>pustostany</t>
  </si>
  <si>
    <t>remont pustostanów (dotacja przedmiotowa z budżetu miny Miasto Świdnica)</t>
  </si>
  <si>
    <t>grzywny , mandaty i inne kary pieniężne</t>
  </si>
  <si>
    <t xml:space="preserve">     WYKONANIE PLANU PRZYCHODÓW I KOSZTÓW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</si>
</sst>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;[Red]#,##0"/>
    <numFmt numFmtId="166" formatCode="#,##0;[Red]\-#,##0"/>
    <numFmt numFmtId="167" formatCode="#,##0.00;[Red]\-#,##0.00"/>
    <numFmt numFmtId="168" formatCode="#,##0.0;[Red]#,##0.0"/>
    <numFmt numFmtId="169" formatCode="#,##0.0;[Red]\-#,##0.0"/>
    <numFmt numFmtId="170" formatCode="#,##0;\-#,##0"/>
    <numFmt numFmtId="171" formatCode="yyyy/mm/dd"/>
    <numFmt numFmtId="172" formatCode="#,###.0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;[Red]#,##0.0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d\ mmmm\ yyyy"/>
    <numFmt numFmtId="186" formatCode="#,##0.0"/>
    <numFmt numFmtId="187" formatCode="#,##0.00_ ;[Red]\-#,##0.00\ "/>
  </numFmts>
  <fonts count="34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color indexed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indexed="18"/>
      <name val="Verdana"/>
      <family val="2"/>
    </font>
    <font>
      <sz val="10"/>
      <color indexed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8"/>
      <name val="Verdana"/>
      <family val="2"/>
    </font>
    <font>
      <b/>
      <sz val="8"/>
      <color indexed="12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b/>
      <sz val="8"/>
      <color indexed="16"/>
      <name val="Verdana"/>
      <family val="2"/>
    </font>
    <font>
      <b/>
      <i/>
      <sz val="8"/>
      <color indexed="18"/>
      <name val="Verdana"/>
      <family val="2"/>
    </font>
    <font>
      <b/>
      <sz val="8"/>
      <color indexed="62"/>
      <name val="Verdana"/>
      <family val="2"/>
    </font>
    <font>
      <b/>
      <sz val="8"/>
      <color indexed="18"/>
      <name val="Arial"/>
      <family val="2"/>
    </font>
    <font>
      <b/>
      <i/>
      <sz val="8"/>
      <color indexed="12"/>
      <name val="Verdana"/>
      <family val="2"/>
    </font>
    <font>
      <b/>
      <i/>
      <sz val="8"/>
      <color indexed="18"/>
      <name val="Arial"/>
      <family val="2"/>
    </font>
    <font>
      <b/>
      <i/>
      <sz val="8"/>
      <name val="Verdana"/>
      <family val="2"/>
    </font>
    <font>
      <sz val="8"/>
      <color indexed="32"/>
      <name val="Verdana"/>
      <family val="2"/>
    </font>
    <font>
      <sz val="8"/>
      <color indexed="20"/>
      <name val="Verdana"/>
      <family val="2"/>
    </font>
    <font>
      <sz val="8"/>
      <color indexed="18"/>
      <name val="Verdana"/>
      <family val="2"/>
    </font>
    <font>
      <sz val="8"/>
      <color indexed="12"/>
      <name val="Verdana"/>
      <family val="2"/>
    </font>
    <font>
      <sz val="8"/>
      <name val="Arial CE"/>
      <family val="0"/>
    </font>
    <font>
      <b/>
      <sz val="8"/>
      <name val="Arial"/>
      <family val="2"/>
    </font>
    <font>
      <sz val="8"/>
      <color indexed="10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11" fillId="0" borderId="0" xfId="0" applyFont="1" applyAlignment="1">
      <alignment/>
    </xf>
    <xf numFmtId="0" fontId="6" fillId="0" borderId="3" xfId="0" applyFont="1" applyBorder="1" applyAlignment="1">
      <alignment/>
    </xf>
    <xf numFmtId="0" fontId="12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165" fontId="5" fillId="2" borderId="8" xfId="0" applyNumberFormat="1" applyFont="1" applyFill="1" applyBorder="1" applyAlignment="1">
      <alignment horizontal="right"/>
    </xf>
    <xf numFmtId="165" fontId="5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65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7" fontId="6" fillId="0" borderId="3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7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167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2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6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" fillId="3" borderId="2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6" fillId="0" borderId="0" xfId="0" applyNumberFormat="1" applyFont="1" applyAlignment="1">
      <alignment/>
    </xf>
    <xf numFmtId="180" fontId="6" fillId="0" borderId="1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9" fillId="0" borderId="0" xfId="0" applyNumberFormat="1" applyFont="1" applyAlignment="1">
      <alignment vertical="center"/>
    </xf>
    <xf numFmtId="0" fontId="6" fillId="0" borderId="6" xfId="0" applyFont="1" applyBorder="1" applyAlignment="1">
      <alignment wrapText="1"/>
    </xf>
    <xf numFmtId="0" fontId="6" fillId="0" borderId="16" xfId="0" applyFont="1" applyBorder="1" applyAlignment="1">
      <alignment/>
    </xf>
    <xf numFmtId="0" fontId="5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164" fontId="6" fillId="0" borderId="0" xfId="0" applyNumberFormat="1" applyFont="1" applyAlignment="1">
      <alignment/>
    </xf>
    <xf numFmtId="164" fontId="6" fillId="0" borderId="19" xfId="0" applyNumberFormat="1" applyFont="1" applyBorder="1" applyAlignment="1">
      <alignment/>
    </xf>
    <xf numFmtId="164" fontId="6" fillId="6" borderId="19" xfId="0" applyNumberFormat="1" applyFont="1" applyFill="1" applyBorder="1" applyAlignment="1">
      <alignment/>
    </xf>
    <xf numFmtId="164" fontId="5" fillId="6" borderId="19" xfId="0" applyNumberFormat="1" applyFont="1" applyFill="1" applyBorder="1" applyAlignment="1">
      <alignment/>
    </xf>
    <xf numFmtId="164" fontId="5" fillId="6" borderId="20" xfId="0" applyNumberFormat="1" applyFont="1" applyFill="1" applyBorder="1" applyAlignment="1">
      <alignment/>
    </xf>
    <xf numFmtId="164" fontId="5" fillId="6" borderId="21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6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4" fontId="6" fillId="6" borderId="20" xfId="0" applyNumberFormat="1" applyFont="1" applyFill="1" applyBorder="1" applyAlignment="1">
      <alignment/>
    </xf>
    <xf numFmtId="164" fontId="6" fillId="6" borderId="22" xfId="0" applyNumberFormat="1" applyFont="1" applyFill="1" applyBorder="1" applyAlignment="1">
      <alignment/>
    </xf>
    <xf numFmtId="180" fontId="6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7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vertical="top" wrapText="1"/>
    </xf>
    <xf numFmtId="167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168" fontId="5" fillId="2" borderId="1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167" fontId="6" fillId="0" borderId="14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6" fillId="3" borderId="4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166" fontId="6" fillId="3" borderId="5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167" fontId="20" fillId="0" borderId="23" xfId="0" applyNumberFormat="1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164" fontId="20" fillId="0" borderId="24" xfId="0" applyNumberFormat="1" applyFont="1" applyBorder="1" applyAlignment="1">
      <alignment vertical="center"/>
    </xf>
    <xf numFmtId="0" fontId="21" fillId="4" borderId="25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vertical="center" wrapText="1"/>
    </xf>
    <xf numFmtId="167" fontId="16" fillId="7" borderId="25" xfId="0" applyNumberFormat="1" applyFont="1" applyFill="1" applyBorder="1" applyAlignment="1">
      <alignment vertical="center"/>
    </xf>
    <xf numFmtId="164" fontId="16" fillId="4" borderId="8" xfId="0" applyNumberFormat="1" applyFont="1" applyFill="1" applyBorder="1" applyAlignment="1">
      <alignment vertical="center"/>
    </xf>
    <xf numFmtId="164" fontId="16" fillId="4" borderId="3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167" fontId="22" fillId="0" borderId="3" xfId="0" applyNumberFormat="1" applyFont="1" applyBorder="1" applyAlignment="1">
      <alignment vertical="center"/>
    </xf>
    <xf numFmtId="164" fontId="22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7" fontId="22" fillId="0" borderId="1" xfId="0" applyNumberFormat="1" applyFont="1" applyBorder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167" fontId="22" fillId="0" borderId="3" xfId="0" applyNumberFormat="1" applyFont="1" applyBorder="1" applyAlignment="1">
      <alignment vertical="center" wrapText="1"/>
    </xf>
    <xf numFmtId="167" fontId="16" fillId="0" borderId="3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167" fontId="16" fillId="4" borderId="1" xfId="0" applyNumberFormat="1" applyFont="1" applyFill="1" applyBorder="1" applyAlignment="1">
      <alignment vertical="center"/>
    </xf>
    <xf numFmtId="164" fontId="16" fillId="4" borderId="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67" fontId="6" fillId="0" borderId="3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vertical="center" wrapText="1"/>
    </xf>
    <xf numFmtId="167" fontId="16" fillId="8" borderId="3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1" fillId="4" borderId="3" xfId="0" applyFont="1" applyFill="1" applyBorder="1" applyAlignment="1">
      <alignment vertical="center" wrapText="1"/>
    </xf>
    <xf numFmtId="167" fontId="16" fillId="4" borderId="3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180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80" fontId="5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69" fontId="6" fillId="0" borderId="1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169" fontId="5" fillId="2" borderId="1" xfId="0" applyNumberFormat="1" applyFont="1" applyFill="1" applyBorder="1" applyAlignment="1">
      <alignment vertical="center"/>
    </xf>
    <xf numFmtId="167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6" fillId="3" borderId="2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20" fontId="6" fillId="3" borderId="3" xfId="0" applyNumberFormat="1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/>
    </xf>
    <xf numFmtId="167" fontId="17" fillId="0" borderId="1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164" fontId="17" fillId="0" borderId="1" xfId="0" applyNumberFormat="1" applyFont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2" xfId="0" applyNumberFormat="1" applyFont="1" applyFill="1" applyBorder="1" applyAlignment="1">
      <alignment/>
    </xf>
    <xf numFmtId="0" fontId="27" fillId="0" borderId="3" xfId="0" applyFont="1" applyBorder="1" applyAlignment="1">
      <alignment horizontal="right"/>
    </xf>
    <xf numFmtId="0" fontId="27" fillId="0" borderId="3" xfId="0" applyFont="1" applyBorder="1" applyAlignment="1">
      <alignment/>
    </xf>
    <xf numFmtId="167" fontId="27" fillId="0" borderId="3" xfId="0" applyNumberFormat="1" applyFont="1" applyBorder="1" applyAlignment="1">
      <alignment/>
    </xf>
    <xf numFmtId="4" fontId="27" fillId="0" borderId="3" xfId="0" applyNumberFormat="1" applyFont="1" applyBorder="1" applyAlignment="1">
      <alignment/>
    </xf>
    <xf numFmtId="164" fontId="28" fillId="0" borderId="3" xfId="0" applyNumberFormat="1" applyFont="1" applyBorder="1" applyAlignment="1">
      <alignment/>
    </xf>
    <xf numFmtId="164" fontId="28" fillId="0" borderId="3" xfId="0" applyNumberFormat="1" applyFont="1" applyFill="1" applyBorder="1" applyAlignment="1">
      <alignment/>
    </xf>
    <xf numFmtId="0" fontId="6" fillId="0" borderId="8" xfId="0" applyFont="1" applyBorder="1" applyAlignment="1">
      <alignment horizontal="right"/>
    </xf>
    <xf numFmtId="4" fontId="6" fillId="0" borderId="3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3" xfId="0" applyNumberFormat="1" applyFont="1" applyFill="1" applyBorder="1" applyAlignment="1">
      <alignment/>
    </xf>
    <xf numFmtId="0" fontId="18" fillId="0" borderId="0" xfId="0" applyFont="1" applyAlignment="1">
      <alignment/>
    </xf>
    <xf numFmtId="167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27" fillId="0" borderId="1" xfId="0" applyFont="1" applyBorder="1" applyAlignment="1">
      <alignment/>
    </xf>
    <xf numFmtId="167" fontId="27" fillId="0" borderId="1" xfId="0" applyNumberFormat="1" applyFont="1" applyBorder="1" applyAlignment="1">
      <alignment/>
    </xf>
    <xf numFmtId="4" fontId="27" fillId="0" borderId="1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164" fontId="28" fillId="0" borderId="1" xfId="0" applyNumberFormat="1" applyFont="1" applyFill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/>
    </xf>
    <xf numFmtId="167" fontId="28" fillId="0" borderId="1" xfId="0" applyNumberFormat="1" applyFont="1" applyFill="1" applyBorder="1" applyAlignment="1">
      <alignment/>
    </xf>
    <xf numFmtId="167" fontId="29" fillId="0" borderId="1" xfId="0" applyNumberFormat="1" applyFont="1" applyFill="1" applyBorder="1" applyAlignment="1">
      <alignment/>
    </xf>
    <xf numFmtId="164" fontId="29" fillId="0" borderId="1" xfId="0" applyNumberFormat="1" applyFont="1" applyFill="1" applyBorder="1" applyAlignment="1">
      <alignment horizontal="center"/>
    </xf>
    <xf numFmtId="164" fontId="30" fillId="0" borderId="1" xfId="0" applyNumberFormat="1" applyFont="1" applyBorder="1" applyAlignment="1">
      <alignment/>
    </xf>
    <xf numFmtId="0" fontId="28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/>
    </xf>
    <xf numFmtId="167" fontId="29" fillId="0" borderId="1" xfId="0" applyNumberFormat="1" applyFont="1" applyBorder="1" applyAlignment="1">
      <alignment/>
    </xf>
    <xf numFmtId="4" fontId="29" fillId="0" borderId="1" xfId="0" applyNumberFormat="1" applyFont="1" applyBorder="1" applyAlignment="1">
      <alignment/>
    </xf>
    <xf numFmtId="164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/>
    </xf>
    <xf numFmtId="167" fontId="22" fillId="0" borderId="1" xfId="0" applyNumberFormat="1" applyFont="1" applyBorder="1" applyAlignment="1">
      <alignment/>
    </xf>
    <xf numFmtId="4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164" fontId="22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30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30" fillId="0" borderId="3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7" fontId="5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vertical="center" wrapText="1"/>
    </xf>
    <xf numFmtId="167" fontId="5" fillId="5" borderId="2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right" vertical="center" wrapText="1"/>
    </xf>
    <xf numFmtId="167" fontId="5" fillId="5" borderId="3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 wrapText="1"/>
    </xf>
    <xf numFmtId="167" fontId="5" fillId="4" borderId="2" xfId="0" applyNumberFormat="1" applyFont="1" applyFill="1" applyBorder="1" applyAlignment="1">
      <alignment vertical="center" wrapText="1"/>
    </xf>
    <xf numFmtId="167" fontId="6" fillId="4" borderId="3" xfId="0" applyNumberFormat="1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7" fontId="6" fillId="0" borderId="8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167" fontId="5" fillId="6" borderId="1" xfId="0" applyNumberFormat="1" applyFont="1" applyFill="1" applyBorder="1" applyAlignment="1">
      <alignment vertical="center"/>
    </xf>
    <xf numFmtId="0" fontId="31" fillId="0" borderId="4" xfId="0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70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/>
    </xf>
    <xf numFmtId="4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0" fontId="1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180" fontId="6" fillId="0" borderId="6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67" fontId="1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vertical="center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vertical="center" wrapText="1"/>
    </xf>
    <xf numFmtId="167" fontId="5" fillId="9" borderId="1" xfId="0" applyNumberFormat="1" applyFont="1" applyFill="1" applyBorder="1" applyAlignment="1">
      <alignment vertical="center" wrapText="1"/>
    </xf>
    <xf numFmtId="164" fontId="6" fillId="10" borderId="1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5" fontId="6" fillId="0" borderId="13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167" fontId="5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6" borderId="26" xfId="0" applyFont="1" applyFill="1" applyBorder="1" applyAlignment="1">
      <alignment/>
    </xf>
    <xf numFmtId="0" fontId="6" fillId="6" borderId="27" xfId="0" applyFont="1" applyFill="1" applyBorder="1" applyAlignment="1">
      <alignment/>
    </xf>
    <xf numFmtId="0" fontId="6" fillId="6" borderId="26" xfId="0" applyFont="1" applyFill="1" applyBorder="1" applyAlignment="1">
      <alignment/>
    </xf>
    <xf numFmtId="0" fontId="6" fillId="6" borderId="28" xfId="0" applyFont="1" applyFill="1" applyBorder="1" applyAlignment="1">
      <alignment/>
    </xf>
    <xf numFmtId="0" fontId="6" fillId="6" borderId="29" xfId="0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6" borderId="21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80" fontId="5" fillId="0" borderId="32" xfId="0" applyNumberFormat="1" applyFont="1" applyFill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165" fontId="6" fillId="0" borderId="32" xfId="0" applyNumberFormat="1" applyFont="1" applyBorder="1" applyAlignment="1">
      <alignment horizontal="center" vertical="center"/>
    </xf>
    <xf numFmtId="180" fontId="6" fillId="0" borderId="32" xfId="0" applyNumberFormat="1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167" fontId="5" fillId="2" borderId="1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167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167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0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6" fillId="6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172" fontId="19" fillId="0" borderId="0" xfId="0" applyNumberFormat="1" applyFont="1" applyAlignment="1">
      <alignment/>
    </xf>
    <xf numFmtId="172" fontId="32" fillId="6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165" fontId="5" fillId="0" borderId="32" xfId="0" applyNumberFormat="1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/>
    </xf>
    <xf numFmtId="180" fontId="22" fillId="0" borderId="0" xfId="0" applyNumberFormat="1" applyFont="1" applyAlignment="1">
      <alignment vertical="center"/>
    </xf>
    <xf numFmtId="180" fontId="22" fillId="0" borderId="0" xfId="0" applyNumberFormat="1" applyFont="1" applyAlignment="1">
      <alignment vertical="center" wrapText="1"/>
    </xf>
    <xf numFmtId="180" fontId="6" fillId="0" borderId="0" xfId="0" applyNumberFormat="1" applyFont="1" applyFill="1" applyAlignment="1">
      <alignment vertical="center"/>
    </xf>
    <xf numFmtId="180" fontId="1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 wrapText="1"/>
    </xf>
    <xf numFmtId="180" fontId="24" fillId="0" borderId="0" xfId="0" applyNumberFormat="1" applyFont="1" applyAlignment="1">
      <alignment vertical="center" wrapText="1"/>
    </xf>
    <xf numFmtId="180" fontId="21" fillId="0" borderId="0" xfId="0" applyNumberFormat="1" applyFont="1" applyFill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 quotePrefix="1">
      <alignment horizontal="center" vertical="center"/>
    </xf>
    <xf numFmtId="180" fontId="0" fillId="0" borderId="0" xfId="0" applyNumberFormat="1" applyAlignment="1">
      <alignment/>
    </xf>
    <xf numFmtId="180" fontId="18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7" fontId="5" fillId="3" borderId="1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180" fontId="16" fillId="0" borderId="0" xfId="0" applyNumberFormat="1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67" fontId="6" fillId="0" borderId="2" xfId="0" applyNumberFormat="1" applyFont="1" applyBorder="1" applyAlignment="1">
      <alignment vertical="center" wrapText="1"/>
    </xf>
    <xf numFmtId="180" fontId="33" fillId="0" borderId="0" xfId="0" applyNumberFormat="1" applyFont="1" applyAlignment="1">
      <alignment vertical="center"/>
    </xf>
    <xf numFmtId="180" fontId="6" fillId="0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4700B8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9" customWidth="1"/>
    <col min="2" max="2" width="7.8515625" style="9" customWidth="1"/>
    <col min="3" max="3" width="7.28125" style="9" customWidth="1"/>
    <col min="4" max="4" width="51.28125" style="9" customWidth="1"/>
    <col min="5" max="5" width="15.7109375" style="9" customWidth="1"/>
    <col min="6" max="6" width="16.7109375" style="9" customWidth="1"/>
    <col min="7" max="7" width="16.140625" style="9" customWidth="1"/>
    <col min="8" max="8" width="7.8515625" style="110" customWidth="1"/>
    <col min="9" max="10" width="9.00390625" style="9" customWidth="1"/>
    <col min="11" max="11" width="22.421875" style="9" customWidth="1"/>
    <col min="12" max="16384" width="9.00390625" style="9" customWidth="1"/>
  </cols>
  <sheetData>
    <row r="1" spans="1:7" s="5" customFormat="1" ht="14.25" customHeight="1">
      <c r="A1" s="10" t="s">
        <v>458</v>
      </c>
      <c r="B1" s="6"/>
      <c r="G1" s="79"/>
    </row>
    <row r="2" spans="7:8" ht="14.25" customHeight="1">
      <c r="G2" s="161" t="s">
        <v>0</v>
      </c>
      <c r="H2" s="9"/>
    </row>
    <row r="3" spans="7:8" ht="14.25" customHeight="1">
      <c r="G3" s="121"/>
      <c r="H3" s="9"/>
    </row>
    <row r="4" spans="1:8" ht="51.75" customHeight="1">
      <c r="A4" s="122" t="s">
        <v>1</v>
      </c>
      <c r="B4" s="122" t="s">
        <v>158</v>
      </c>
      <c r="C4" s="123" t="s">
        <v>2</v>
      </c>
      <c r="D4" s="123" t="s">
        <v>3</v>
      </c>
      <c r="E4" s="124" t="s">
        <v>420</v>
      </c>
      <c r="F4" s="124" t="s">
        <v>4</v>
      </c>
      <c r="G4" s="123" t="s">
        <v>5</v>
      </c>
      <c r="H4" s="125" t="s">
        <v>6</v>
      </c>
    </row>
    <row r="5" spans="1:8" ht="10.5">
      <c r="A5" s="7">
        <v>1</v>
      </c>
      <c r="B5" s="7">
        <v>2</v>
      </c>
      <c r="C5" s="7">
        <v>3</v>
      </c>
      <c r="D5" s="7">
        <v>4</v>
      </c>
      <c r="E5" s="7">
        <v>5</v>
      </c>
      <c r="F5" s="80">
        <v>6</v>
      </c>
      <c r="G5" s="8">
        <v>7</v>
      </c>
      <c r="H5" s="81">
        <v>8</v>
      </c>
    </row>
    <row r="6" spans="1:8" s="84" customFormat="1" ht="33.75" customHeight="1">
      <c r="A6" s="7" t="s">
        <v>7</v>
      </c>
      <c r="B6" s="7"/>
      <c r="C6" s="7"/>
      <c r="D6" s="126" t="s">
        <v>8</v>
      </c>
      <c r="E6" s="127">
        <f aca="true" t="shared" si="0" ref="E6:G7">SUM(E7)</f>
        <v>0</v>
      </c>
      <c r="F6" s="127">
        <f t="shared" si="0"/>
        <v>21826.99</v>
      </c>
      <c r="G6" s="127">
        <f t="shared" si="0"/>
        <v>21826.99</v>
      </c>
      <c r="H6" s="128">
        <f aca="true" t="shared" si="1" ref="H6:H13">G6/F6*100</f>
        <v>100</v>
      </c>
    </row>
    <row r="7" spans="1:8" ht="29.25" customHeight="1">
      <c r="A7" s="129"/>
      <c r="B7" s="129" t="s">
        <v>9</v>
      </c>
      <c r="C7" s="129"/>
      <c r="D7" s="130" t="s">
        <v>10</v>
      </c>
      <c r="E7" s="131">
        <f t="shared" si="0"/>
        <v>0</v>
      </c>
      <c r="F7" s="131">
        <f t="shared" si="0"/>
        <v>21826.99</v>
      </c>
      <c r="G7" s="131">
        <f t="shared" si="0"/>
        <v>21826.99</v>
      </c>
      <c r="H7" s="132">
        <f t="shared" si="1"/>
        <v>100</v>
      </c>
    </row>
    <row r="8" spans="1:8" s="12" customFormat="1" ht="54" customHeight="1">
      <c r="A8" s="133"/>
      <c r="B8" s="133"/>
      <c r="C8" s="133">
        <v>2010</v>
      </c>
      <c r="D8" s="134" t="s">
        <v>11</v>
      </c>
      <c r="E8" s="135">
        <v>0</v>
      </c>
      <c r="F8" s="135">
        <v>21826.99</v>
      </c>
      <c r="G8" s="135">
        <v>21826.99</v>
      </c>
      <c r="H8" s="132">
        <f t="shared" si="1"/>
        <v>100</v>
      </c>
    </row>
    <row r="9" spans="1:256" s="84" customFormat="1" ht="33" customHeight="1">
      <c r="A9" s="7">
        <v>600</v>
      </c>
      <c r="B9" s="7"/>
      <c r="C9" s="7"/>
      <c r="D9" s="136" t="s">
        <v>12</v>
      </c>
      <c r="E9" s="127">
        <f>SUM(E10,E15)</f>
        <v>12430752</v>
      </c>
      <c r="F9" s="127">
        <f>SUM(F10,F15)</f>
        <v>12434752</v>
      </c>
      <c r="G9" s="127">
        <f>SUM(G10,G15)</f>
        <v>9155336.8</v>
      </c>
      <c r="H9" s="128">
        <f t="shared" si="1"/>
        <v>73.62701564132522</v>
      </c>
      <c r="IV9" s="9"/>
    </row>
    <row r="10" spans="1:8" ht="33" customHeight="1">
      <c r="A10" s="129"/>
      <c r="B10" s="129">
        <v>60004</v>
      </c>
      <c r="C10" s="129"/>
      <c r="D10" s="137" t="s">
        <v>13</v>
      </c>
      <c r="E10" s="131">
        <f>SUM(E11:E14)</f>
        <v>5660752</v>
      </c>
      <c r="F10" s="131">
        <f>SUM(F11:F14)</f>
        <v>5660752</v>
      </c>
      <c r="G10" s="131">
        <f>SUM(G11:G14)</f>
        <v>5362575.220000001</v>
      </c>
      <c r="H10" s="132">
        <f t="shared" si="1"/>
        <v>94.7325588543713</v>
      </c>
    </row>
    <row r="11" spans="1:8" ht="33" customHeight="1">
      <c r="A11" s="129"/>
      <c r="B11" s="129"/>
      <c r="C11" s="129" t="s">
        <v>14</v>
      </c>
      <c r="D11" s="137" t="s">
        <v>15</v>
      </c>
      <c r="E11" s="131">
        <v>4050000</v>
      </c>
      <c r="F11" s="131">
        <v>4050000</v>
      </c>
      <c r="G11" s="131">
        <v>3704344.79</v>
      </c>
      <c r="H11" s="132">
        <f t="shared" si="1"/>
        <v>91.46530345679012</v>
      </c>
    </row>
    <row r="12" spans="1:8" ht="33" customHeight="1">
      <c r="A12" s="129"/>
      <c r="B12" s="129"/>
      <c r="C12" s="129" t="s">
        <v>16</v>
      </c>
      <c r="D12" s="137" t="s">
        <v>17</v>
      </c>
      <c r="E12" s="131">
        <v>0</v>
      </c>
      <c r="F12" s="131">
        <v>0</v>
      </c>
      <c r="G12" s="131">
        <v>18201.72</v>
      </c>
      <c r="H12" s="138" t="s">
        <v>18</v>
      </c>
    </row>
    <row r="13" spans="1:8" ht="33" customHeight="1">
      <c r="A13" s="129"/>
      <c r="B13" s="129"/>
      <c r="C13" s="139" t="s">
        <v>44</v>
      </c>
      <c r="D13" s="137" t="s">
        <v>45</v>
      </c>
      <c r="E13" s="131">
        <v>85752</v>
      </c>
      <c r="F13" s="131">
        <v>85752</v>
      </c>
      <c r="G13" s="131">
        <v>73040.49</v>
      </c>
      <c r="H13" s="132">
        <f t="shared" si="1"/>
        <v>85.17642737195634</v>
      </c>
    </row>
    <row r="14" spans="1:256" s="12" customFormat="1" ht="50.25" customHeight="1">
      <c r="A14" s="133"/>
      <c r="B14" s="133"/>
      <c r="C14" s="133">
        <v>2310</v>
      </c>
      <c r="D14" s="92" t="s">
        <v>19</v>
      </c>
      <c r="E14" s="135">
        <v>1525000</v>
      </c>
      <c r="F14" s="135">
        <v>1525000</v>
      </c>
      <c r="G14" s="135">
        <v>1566988.22</v>
      </c>
      <c r="H14" s="140">
        <f>G14/F14*100</f>
        <v>102.75332590163934</v>
      </c>
      <c r="IU14" s="9"/>
      <c r="IV14" s="9"/>
    </row>
    <row r="15" spans="1:8" ht="36.75" customHeight="1">
      <c r="A15" s="129"/>
      <c r="B15" s="129">
        <v>60016</v>
      </c>
      <c r="C15" s="129"/>
      <c r="D15" s="92" t="s">
        <v>20</v>
      </c>
      <c r="E15" s="131">
        <f>SUM(E16:E17)</f>
        <v>6770000</v>
      </c>
      <c r="F15" s="131">
        <f>SUM(F16:F17)</f>
        <v>6774000</v>
      </c>
      <c r="G15" s="131">
        <f>SUM(G16:G17)</f>
        <v>3792761.58</v>
      </c>
      <c r="H15" s="140">
        <f>G15/F15*100</f>
        <v>55.98998494242693</v>
      </c>
    </row>
    <row r="16" spans="1:8" ht="53.25" customHeight="1">
      <c r="A16" s="139"/>
      <c r="B16" s="129"/>
      <c r="C16" s="139">
        <v>2440</v>
      </c>
      <c r="D16" s="92" t="s">
        <v>421</v>
      </c>
      <c r="E16" s="131">
        <v>0</v>
      </c>
      <c r="F16" s="131">
        <v>4000</v>
      </c>
      <c r="G16" s="131">
        <v>4000</v>
      </c>
      <c r="H16" s="140">
        <f>G16/F16*100</f>
        <v>100</v>
      </c>
    </row>
    <row r="17" spans="1:8" ht="63" customHeight="1">
      <c r="A17" s="129"/>
      <c r="B17" s="129"/>
      <c r="C17" s="139">
        <v>6207</v>
      </c>
      <c r="D17" s="92" t="s">
        <v>353</v>
      </c>
      <c r="E17" s="131">
        <v>6770000</v>
      </c>
      <c r="F17" s="131">
        <v>6770000</v>
      </c>
      <c r="G17" s="131">
        <v>3788761.58</v>
      </c>
      <c r="H17" s="140">
        <f>G17/F17*100</f>
        <v>55.96398197932053</v>
      </c>
    </row>
    <row r="18" spans="1:256" s="84" customFormat="1" ht="33.75" customHeight="1">
      <c r="A18" s="7">
        <v>630</v>
      </c>
      <c r="B18" s="7"/>
      <c r="C18" s="7"/>
      <c r="D18" s="136" t="s">
        <v>21</v>
      </c>
      <c r="E18" s="127">
        <f>SUM(E19)</f>
        <v>650000</v>
      </c>
      <c r="F18" s="127">
        <f>SUM(F19)</f>
        <v>650000</v>
      </c>
      <c r="G18" s="127">
        <f>SUM(G19)</f>
        <v>213963.72999999998</v>
      </c>
      <c r="H18" s="142">
        <f aca="true" t="shared" si="2" ref="H18:H55">G18/F18*100</f>
        <v>32.917496923076925</v>
      </c>
      <c r="IV18" s="9"/>
    </row>
    <row r="19" spans="1:8" ht="37.5" customHeight="1">
      <c r="A19" s="129"/>
      <c r="B19" s="129">
        <v>63095</v>
      </c>
      <c r="C19" s="129"/>
      <c r="D19" s="137" t="s">
        <v>10</v>
      </c>
      <c r="E19" s="131">
        <f>SUM(E20:E21)</f>
        <v>650000</v>
      </c>
      <c r="F19" s="131">
        <f>SUM(F20:F21)</f>
        <v>650000</v>
      </c>
      <c r="G19" s="131">
        <f>SUM(G20:G21)</f>
        <v>213963.72999999998</v>
      </c>
      <c r="H19" s="140">
        <f t="shared" si="2"/>
        <v>32.917496923076925</v>
      </c>
    </row>
    <row r="20" spans="1:8" ht="60" customHeight="1">
      <c r="A20" s="129"/>
      <c r="B20" s="129"/>
      <c r="C20" s="129">
        <v>2007</v>
      </c>
      <c r="D20" s="92" t="s">
        <v>353</v>
      </c>
      <c r="E20" s="131">
        <v>0</v>
      </c>
      <c r="F20" s="131">
        <v>650000</v>
      </c>
      <c r="G20" s="131">
        <v>109203.61</v>
      </c>
      <c r="H20" s="140">
        <f t="shared" si="2"/>
        <v>16.800555384615386</v>
      </c>
    </row>
    <row r="21" spans="1:8" ht="60" customHeight="1">
      <c r="A21" s="129"/>
      <c r="B21" s="129"/>
      <c r="C21" s="129">
        <v>6207</v>
      </c>
      <c r="D21" s="92" t="s">
        <v>353</v>
      </c>
      <c r="E21" s="131">
        <v>650000</v>
      </c>
      <c r="F21" s="131">
        <v>0</v>
      </c>
      <c r="G21" s="131">
        <v>104760.12</v>
      </c>
      <c r="H21" s="141" t="s">
        <v>18</v>
      </c>
    </row>
    <row r="22" spans="1:256" s="84" customFormat="1" ht="29.25" customHeight="1">
      <c r="A22" s="7">
        <v>700</v>
      </c>
      <c r="B22" s="7"/>
      <c r="C22" s="7"/>
      <c r="D22" s="136" t="s">
        <v>22</v>
      </c>
      <c r="E22" s="127">
        <f>SUM(E23,E31)</f>
        <v>14679000</v>
      </c>
      <c r="F22" s="127">
        <f>SUM(F23,F31)</f>
        <v>17054157</v>
      </c>
      <c r="G22" s="127">
        <f>SUM(G23,G31)</f>
        <v>11298617.809999999</v>
      </c>
      <c r="H22" s="128">
        <f t="shared" si="2"/>
        <v>66.25140023045407</v>
      </c>
      <c r="IV22" s="9"/>
    </row>
    <row r="23" spans="1:8" ht="36" customHeight="1">
      <c r="A23" s="129"/>
      <c r="B23" s="129">
        <v>70005</v>
      </c>
      <c r="C23" s="129"/>
      <c r="D23" s="92" t="s">
        <v>24</v>
      </c>
      <c r="E23" s="131">
        <f>SUM(E24:E30)</f>
        <v>14679000</v>
      </c>
      <c r="F23" s="131">
        <f>SUM(F24:F30)</f>
        <v>17054157</v>
      </c>
      <c r="G23" s="131">
        <f>SUM(G24:G30)</f>
        <v>11283727.44</v>
      </c>
      <c r="H23" s="132">
        <f t="shared" si="2"/>
        <v>66.16408796987152</v>
      </c>
    </row>
    <row r="24" spans="1:8" ht="37.5" customHeight="1">
      <c r="A24" s="129"/>
      <c r="B24" s="129"/>
      <c r="C24" s="129" t="s">
        <v>25</v>
      </c>
      <c r="D24" s="134" t="s">
        <v>26</v>
      </c>
      <c r="E24" s="131">
        <v>1250000</v>
      </c>
      <c r="F24" s="131">
        <v>1250000</v>
      </c>
      <c r="G24" s="131">
        <v>1272432.67</v>
      </c>
      <c r="H24" s="132">
        <f t="shared" si="2"/>
        <v>101.79461359999999</v>
      </c>
    </row>
    <row r="25" spans="1:8" ht="31.5" customHeight="1">
      <c r="A25" s="129"/>
      <c r="B25" s="129"/>
      <c r="C25" s="129" t="s">
        <v>27</v>
      </c>
      <c r="D25" s="137" t="s">
        <v>28</v>
      </c>
      <c r="E25" s="131">
        <v>30000</v>
      </c>
      <c r="F25" s="131">
        <v>30000</v>
      </c>
      <c r="G25" s="131">
        <v>79105.46</v>
      </c>
      <c r="H25" s="132">
        <f t="shared" si="2"/>
        <v>263.68486666666666</v>
      </c>
    </row>
    <row r="26" spans="1:8" ht="63" customHeight="1">
      <c r="A26" s="129"/>
      <c r="B26" s="129"/>
      <c r="C26" s="129" t="s">
        <v>29</v>
      </c>
      <c r="D26" s="92" t="s">
        <v>30</v>
      </c>
      <c r="E26" s="131">
        <v>269000</v>
      </c>
      <c r="F26" s="131">
        <v>269000</v>
      </c>
      <c r="G26" s="131">
        <v>294170.06</v>
      </c>
      <c r="H26" s="132">
        <f t="shared" si="2"/>
        <v>109.35689962825279</v>
      </c>
    </row>
    <row r="27" spans="1:8" ht="48" customHeight="1">
      <c r="A27" s="129"/>
      <c r="B27" s="129"/>
      <c r="C27" s="129" t="s">
        <v>31</v>
      </c>
      <c r="D27" s="92" t="s">
        <v>32</v>
      </c>
      <c r="E27" s="131">
        <v>150000</v>
      </c>
      <c r="F27" s="131">
        <v>150000</v>
      </c>
      <c r="G27" s="131">
        <v>237091.57</v>
      </c>
      <c r="H27" s="132">
        <f t="shared" si="2"/>
        <v>158.06104666666667</v>
      </c>
    </row>
    <row r="28" spans="1:8" ht="42.75" customHeight="1">
      <c r="A28" s="129"/>
      <c r="B28" s="129"/>
      <c r="C28" s="129" t="s">
        <v>33</v>
      </c>
      <c r="D28" s="92" t="s">
        <v>34</v>
      </c>
      <c r="E28" s="131">
        <v>12780000</v>
      </c>
      <c r="F28" s="131">
        <v>15155157</v>
      </c>
      <c r="G28" s="131">
        <v>9205057.08</v>
      </c>
      <c r="H28" s="132">
        <f t="shared" si="2"/>
        <v>60.73877743397842</v>
      </c>
    </row>
    <row r="29" spans="1:8" ht="27" customHeight="1">
      <c r="A29" s="129"/>
      <c r="B29" s="129"/>
      <c r="C29" s="129" t="s">
        <v>16</v>
      </c>
      <c r="D29" s="137" t="s">
        <v>17</v>
      </c>
      <c r="E29" s="131">
        <v>200000</v>
      </c>
      <c r="F29" s="131">
        <v>200000</v>
      </c>
      <c r="G29" s="131">
        <v>68355.6</v>
      </c>
      <c r="H29" s="132">
        <f t="shared" si="2"/>
        <v>34.177800000000005</v>
      </c>
    </row>
    <row r="30" spans="1:8" ht="27" customHeight="1">
      <c r="A30" s="129"/>
      <c r="B30" s="129"/>
      <c r="C30" s="139" t="s">
        <v>44</v>
      </c>
      <c r="D30" s="137" t="s">
        <v>45</v>
      </c>
      <c r="E30" s="131">
        <v>0</v>
      </c>
      <c r="F30" s="131">
        <v>0</v>
      </c>
      <c r="G30" s="131">
        <v>127515</v>
      </c>
      <c r="H30" s="138" t="s">
        <v>18</v>
      </c>
    </row>
    <row r="31" spans="1:8" ht="27" customHeight="1">
      <c r="A31" s="129"/>
      <c r="B31" s="129">
        <v>70095</v>
      </c>
      <c r="C31" s="139"/>
      <c r="D31" s="137" t="s">
        <v>10</v>
      </c>
      <c r="E31" s="131">
        <f>SUM(E32:E33)</f>
        <v>0</v>
      </c>
      <c r="F31" s="131">
        <f>SUM(F32:F33)</f>
        <v>0</v>
      </c>
      <c r="G31" s="131">
        <f>SUM(G32:G33)</f>
        <v>14890.369999999999</v>
      </c>
      <c r="H31" s="138" t="s">
        <v>18</v>
      </c>
    </row>
    <row r="32" spans="1:8" ht="27" customHeight="1">
      <c r="A32" s="129"/>
      <c r="B32" s="129"/>
      <c r="C32" s="139" t="s">
        <v>16</v>
      </c>
      <c r="D32" s="137" t="s">
        <v>17</v>
      </c>
      <c r="E32" s="131">
        <v>0</v>
      </c>
      <c r="F32" s="131">
        <v>0</v>
      </c>
      <c r="G32" s="131">
        <v>44.74</v>
      </c>
      <c r="H32" s="138" t="s">
        <v>18</v>
      </c>
    </row>
    <row r="33" spans="1:8" ht="27" customHeight="1">
      <c r="A33" s="129"/>
      <c r="B33" s="129"/>
      <c r="C33" s="139" t="s">
        <v>44</v>
      </c>
      <c r="D33" s="137" t="s">
        <v>45</v>
      </c>
      <c r="E33" s="131">
        <v>0</v>
      </c>
      <c r="F33" s="131">
        <v>0</v>
      </c>
      <c r="G33" s="131">
        <v>14845.63</v>
      </c>
      <c r="H33" s="138" t="s">
        <v>18</v>
      </c>
    </row>
    <row r="34" spans="1:256" s="84" customFormat="1" ht="34.5" customHeight="1">
      <c r="A34" s="7">
        <v>710</v>
      </c>
      <c r="B34" s="7"/>
      <c r="C34" s="7"/>
      <c r="D34" s="136" t="s">
        <v>35</v>
      </c>
      <c r="E34" s="127">
        <f>SUM(E35,E38)</f>
        <v>393000</v>
      </c>
      <c r="F34" s="127">
        <f>SUM(F35,F38)</f>
        <v>881993</v>
      </c>
      <c r="G34" s="127">
        <f>SUM(G35,G38)</f>
        <v>855817.51</v>
      </c>
      <c r="H34" s="128">
        <f t="shared" si="2"/>
        <v>97.03223381591464</v>
      </c>
      <c r="IV34" s="9"/>
    </row>
    <row r="35" spans="1:8" ht="30" customHeight="1">
      <c r="A35" s="129"/>
      <c r="B35" s="129">
        <v>71035</v>
      </c>
      <c r="C35" s="129"/>
      <c r="D35" s="137" t="s">
        <v>36</v>
      </c>
      <c r="E35" s="131">
        <f>SUM(E36:E37)</f>
        <v>393000</v>
      </c>
      <c r="F35" s="131">
        <f>SUM(F36:F37)</f>
        <v>403000</v>
      </c>
      <c r="G35" s="131">
        <f>SUM(G36:G37)</f>
        <v>376795.86</v>
      </c>
      <c r="H35" s="132">
        <f t="shared" si="2"/>
        <v>93.49773200992556</v>
      </c>
    </row>
    <row r="36" spans="1:8" ht="30" customHeight="1">
      <c r="A36" s="129"/>
      <c r="B36" s="129"/>
      <c r="C36" s="129" t="s">
        <v>14</v>
      </c>
      <c r="D36" s="137" t="s">
        <v>37</v>
      </c>
      <c r="E36" s="131">
        <v>380000</v>
      </c>
      <c r="F36" s="131">
        <v>380000</v>
      </c>
      <c r="G36" s="131">
        <v>353795.86</v>
      </c>
      <c r="H36" s="132">
        <f t="shared" si="2"/>
        <v>93.10417368421052</v>
      </c>
    </row>
    <row r="37" spans="1:8" ht="49.5" customHeight="1">
      <c r="A37" s="129"/>
      <c r="B37" s="129"/>
      <c r="C37" s="129">
        <v>2020</v>
      </c>
      <c r="D37" s="92" t="s">
        <v>38</v>
      </c>
      <c r="E37" s="131">
        <v>13000</v>
      </c>
      <c r="F37" s="131">
        <v>23000</v>
      </c>
      <c r="G37" s="131">
        <v>23000</v>
      </c>
      <c r="H37" s="132">
        <f t="shared" si="2"/>
        <v>100</v>
      </c>
    </row>
    <row r="38" spans="1:8" ht="33" customHeight="1">
      <c r="A38" s="129"/>
      <c r="B38" s="129">
        <v>71095</v>
      </c>
      <c r="C38" s="129"/>
      <c r="D38" s="92" t="s">
        <v>10</v>
      </c>
      <c r="E38" s="131">
        <f>SUM(E39:E40)</f>
        <v>0</v>
      </c>
      <c r="F38" s="131">
        <f>SUM(F39:F40)</f>
        <v>478993</v>
      </c>
      <c r="G38" s="131">
        <f>SUM(G39:G40)</f>
        <v>479021.65</v>
      </c>
      <c r="H38" s="132">
        <f t="shared" si="2"/>
        <v>100.00598129826533</v>
      </c>
    </row>
    <row r="39" spans="1:8" ht="33" customHeight="1">
      <c r="A39" s="129"/>
      <c r="B39" s="129"/>
      <c r="C39" s="139" t="s">
        <v>16</v>
      </c>
      <c r="D39" s="137" t="s">
        <v>17</v>
      </c>
      <c r="E39" s="131">
        <v>0</v>
      </c>
      <c r="F39" s="131">
        <v>0</v>
      </c>
      <c r="G39" s="131">
        <v>28.5</v>
      </c>
      <c r="H39" s="138" t="s">
        <v>18</v>
      </c>
    </row>
    <row r="40" spans="1:8" ht="63" customHeight="1">
      <c r="A40" s="129"/>
      <c r="B40" s="129"/>
      <c r="C40" s="129">
        <v>6207</v>
      </c>
      <c r="D40" s="92" t="s">
        <v>353</v>
      </c>
      <c r="E40" s="131">
        <v>0</v>
      </c>
      <c r="F40" s="131">
        <v>478993</v>
      </c>
      <c r="G40" s="131">
        <v>478993.15</v>
      </c>
      <c r="H40" s="132">
        <f t="shared" si="2"/>
        <v>100.00003131569773</v>
      </c>
    </row>
    <row r="41" spans="1:256" s="84" customFormat="1" ht="31.5" customHeight="1">
      <c r="A41" s="7">
        <v>750</v>
      </c>
      <c r="B41" s="7"/>
      <c r="C41" s="7"/>
      <c r="D41" s="136" t="s">
        <v>39</v>
      </c>
      <c r="E41" s="127">
        <f>SUM(E42,E45,E54)</f>
        <v>822894</v>
      </c>
      <c r="F41" s="127">
        <f>SUM(F42,F45,F54)</f>
        <v>899453</v>
      </c>
      <c r="G41" s="127">
        <f>SUM(G42,G45,G54)</f>
        <v>1072416.6800000002</v>
      </c>
      <c r="H41" s="128">
        <f t="shared" si="2"/>
        <v>119.2298741568487</v>
      </c>
      <c r="IV41" s="9"/>
    </row>
    <row r="42" spans="1:8" ht="31.5" customHeight="1">
      <c r="A42" s="129"/>
      <c r="B42" s="129">
        <v>75011</v>
      </c>
      <c r="C42" s="129"/>
      <c r="D42" s="137" t="s">
        <v>40</v>
      </c>
      <c r="E42" s="131">
        <f>SUM(E43,E44)</f>
        <v>335494</v>
      </c>
      <c r="F42" s="131">
        <f>SUM(F43,F44)</f>
        <v>335494</v>
      </c>
      <c r="G42" s="131">
        <f>SUM(G43:G44)</f>
        <v>335479.55</v>
      </c>
      <c r="H42" s="132">
        <f t="shared" si="2"/>
        <v>99.99569291850227</v>
      </c>
    </row>
    <row r="43" spans="1:8" ht="67.5" customHeight="1">
      <c r="A43" s="129"/>
      <c r="B43" s="129"/>
      <c r="C43" s="129">
        <v>2010</v>
      </c>
      <c r="D43" s="92" t="s">
        <v>41</v>
      </c>
      <c r="E43" s="131">
        <v>335244</v>
      </c>
      <c r="F43" s="131">
        <v>335244</v>
      </c>
      <c r="G43" s="131">
        <v>335244</v>
      </c>
      <c r="H43" s="132">
        <f t="shared" si="2"/>
        <v>100</v>
      </c>
    </row>
    <row r="44" spans="1:8" ht="53.25" customHeight="1">
      <c r="A44" s="129"/>
      <c r="B44" s="129"/>
      <c r="C44" s="129">
        <v>2360</v>
      </c>
      <c r="D44" s="92" t="s">
        <v>42</v>
      </c>
      <c r="E44" s="131">
        <v>250</v>
      </c>
      <c r="F44" s="131">
        <v>250</v>
      </c>
      <c r="G44" s="131">
        <v>235.55</v>
      </c>
      <c r="H44" s="132">
        <f t="shared" si="2"/>
        <v>94.22</v>
      </c>
    </row>
    <row r="45" spans="1:8" ht="32.25" customHeight="1">
      <c r="A45" s="129"/>
      <c r="B45" s="129">
        <v>75023</v>
      </c>
      <c r="C45" s="129"/>
      <c r="D45" s="92" t="s">
        <v>43</v>
      </c>
      <c r="E45" s="131">
        <f>SUM(E46:E53)</f>
        <v>387400</v>
      </c>
      <c r="F45" s="131">
        <f>SUM(F46:F53)</f>
        <v>463959</v>
      </c>
      <c r="G45" s="131">
        <f>SUM(G46:G53)</f>
        <v>660736.3500000001</v>
      </c>
      <c r="H45" s="132">
        <f t="shared" si="2"/>
        <v>142.41265930825787</v>
      </c>
    </row>
    <row r="46" spans="1:8" ht="32.25" customHeight="1">
      <c r="A46" s="129"/>
      <c r="B46" s="129"/>
      <c r="C46" s="139" t="s">
        <v>50</v>
      </c>
      <c r="D46" s="92" t="s">
        <v>51</v>
      </c>
      <c r="E46" s="131">
        <v>0</v>
      </c>
      <c r="F46" s="131">
        <v>0</v>
      </c>
      <c r="G46" s="131">
        <v>1155.81</v>
      </c>
      <c r="H46" s="138" t="s">
        <v>18</v>
      </c>
    </row>
    <row r="47" spans="1:8" ht="32.25" customHeight="1">
      <c r="A47" s="129"/>
      <c r="B47" s="129"/>
      <c r="C47" s="139" t="s">
        <v>344</v>
      </c>
      <c r="D47" s="92" t="s">
        <v>349</v>
      </c>
      <c r="E47" s="131">
        <v>0</v>
      </c>
      <c r="F47" s="131">
        <v>0</v>
      </c>
      <c r="G47" s="131">
        <v>21490</v>
      </c>
      <c r="H47" s="138" t="s">
        <v>18</v>
      </c>
    </row>
    <row r="48" spans="1:8" ht="32.25" customHeight="1">
      <c r="A48" s="129"/>
      <c r="B48" s="129"/>
      <c r="C48" s="129" t="s">
        <v>27</v>
      </c>
      <c r="D48" s="137" t="s">
        <v>28</v>
      </c>
      <c r="E48" s="131">
        <v>30900</v>
      </c>
      <c r="F48" s="131">
        <v>30900</v>
      </c>
      <c r="G48" s="131">
        <v>42756.27</v>
      </c>
      <c r="H48" s="132">
        <f t="shared" si="2"/>
        <v>138.3698058252427</v>
      </c>
    </row>
    <row r="49" spans="1:8" ht="32.25" customHeight="1">
      <c r="A49" s="129"/>
      <c r="B49" s="129"/>
      <c r="C49" s="139" t="s">
        <v>57</v>
      </c>
      <c r="D49" s="92" t="s">
        <v>58</v>
      </c>
      <c r="E49" s="131">
        <v>0</v>
      </c>
      <c r="F49" s="131">
        <v>0</v>
      </c>
      <c r="G49" s="131">
        <v>235.81</v>
      </c>
      <c r="H49" s="138" t="s">
        <v>18</v>
      </c>
    </row>
    <row r="50" spans="1:8" ht="32.25" customHeight="1">
      <c r="A50" s="129"/>
      <c r="B50" s="129"/>
      <c r="C50" s="129" t="s">
        <v>16</v>
      </c>
      <c r="D50" s="137" t="s">
        <v>17</v>
      </c>
      <c r="E50" s="131">
        <v>109300</v>
      </c>
      <c r="F50" s="131">
        <v>109300</v>
      </c>
      <c r="G50" s="131">
        <v>333922.27</v>
      </c>
      <c r="H50" s="132">
        <f t="shared" si="2"/>
        <v>305.5098536139067</v>
      </c>
    </row>
    <row r="51" spans="1:8" ht="32.25" customHeight="1">
      <c r="A51" s="129"/>
      <c r="B51" s="129"/>
      <c r="C51" s="139" t="s">
        <v>380</v>
      </c>
      <c r="D51" s="137" t="s">
        <v>381</v>
      </c>
      <c r="E51" s="131">
        <v>0</v>
      </c>
      <c r="F51" s="131">
        <v>0</v>
      </c>
      <c r="G51" s="131">
        <v>30975.95</v>
      </c>
      <c r="H51" s="138" t="s">
        <v>18</v>
      </c>
    </row>
    <row r="52" spans="1:8" ht="32.25" customHeight="1">
      <c r="A52" s="129"/>
      <c r="B52" s="129"/>
      <c r="C52" s="129" t="s">
        <v>44</v>
      </c>
      <c r="D52" s="137" t="s">
        <v>45</v>
      </c>
      <c r="E52" s="131">
        <v>247200</v>
      </c>
      <c r="F52" s="131">
        <v>323759</v>
      </c>
      <c r="G52" s="131">
        <v>220135.08</v>
      </c>
      <c r="H52" s="132">
        <f t="shared" si="2"/>
        <v>67.99350133895892</v>
      </c>
    </row>
    <row r="53" spans="1:8" ht="57.75" customHeight="1">
      <c r="A53" s="129"/>
      <c r="B53" s="129"/>
      <c r="C53" s="129">
        <v>2400</v>
      </c>
      <c r="D53" s="92" t="s">
        <v>446</v>
      </c>
      <c r="E53" s="131">
        <v>0</v>
      </c>
      <c r="F53" s="131">
        <v>0</v>
      </c>
      <c r="G53" s="131">
        <v>10065.16</v>
      </c>
      <c r="H53" s="138" t="s">
        <v>18</v>
      </c>
    </row>
    <row r="54" spans="1:8" ht="30" customHeight="1">
      <c r="A54" s="129"/>
      <c r="B54" s="129">
        <v>75075</v>
      </c>
      <c r="C54" s="129"/>
      <c r="D54" s="92" t="s">
        <v>306</v>
      </c>
      <c r="E54" s="131">
        <f>SUM(E55:E55)</f>
        <v>100000</v>
      </c>
      <c r="F54" s="131">
        <f>SUM(F55:F55)</f>
        <v>100000</v>
      </c>
      <c r="G54" s="131">
        <f>SUM(G55:G55)</f>
        <v>76200.78</v>
      </c>
      <c r="H54" s="132">
        <f t="shared" si="2"/>
        <v>76.20078</v>
      </c>
    </row>
    <row r="55" spans="1:8" ht="74.25" customHeight="1">
      <c r="A55" s="129"/>
      <c r="B55" s="129"/>
      <c r="C55" s="139">
        <v>2007</v>
      </c>
      <c r="D55" s="92" t="s">
        <v>353</v>
      </c>
      <c r="E55" s="131">
        <v>100000</v>
      </c>
      <c r="F55" s="131">
        <v>100000</v>
      </c>
      <c r="G55" s="131">
        <v>76200.78</v>
      </c>
      <c r="H55" s="132">
        <f t="shared" si="2"/>
        <v>76.20078</v>
      </c>
    </row>
    <row r="56" spans="1:256" s="84" customFormat="1" ht="43.5" customHeight="1">
      <c r="A56" s="7">
        <v>751</v>
      </c>
      <c r="B56" s="7"/>
      <c r="C56" s="7"/>
      <c r="D56" s="143" t="s">
        <v>46</v>
      </c>
      <c r="E56" s="127">
        <f aca="true" t="shared" si="3" ref="E56:G57">SUM(E57)</f>
        <v>10407</v>
      </c>
      <c r="F56" s="127">
        <f t="shared" si="3"/>
        <v>10407</v>
      </c>
      <c r="G56" s="127">
        <f t="shared" si="3"/>
        <v>10407</v>
      </c>
      <c r="H56" s="128">
        <f aca="true" t="shared" si="4" ref="H56:H68">G56/F56*100</f>
        <v>100</v>
      </c>
      <c r="IV56" s="9"/>
    </row>
    <row r="57" spans="1:8" ht="38.25" customHeight="1">
      <c r="A57" s="129"/>
      <c r="B57" s="129">
        <v>75101</v>
      </c>
      <c r="C57" s="129"/>
      <c r="D57" s="92" t="s">
        <v>47</v>
      </c>
      <c r="E57" s="131">
        <f t="shared" si="3"/>
        <v>10407</v>
      </c>
      <c r="F57" s="131">
        <f t="shared" si="3"/>
        <v>10407</v>
      </c>
      <c r="G57" s="131">
        <f t="shared" si="3"/>
        <v>10407</v>
      </c>
      <c r="H57" s="132">
        <f t="shared" si="4"/>
        <v>100</v>
      </c>
    </row>
    <row r="58" spans="1:8" ht="57.75" customHeight="1">
      <c r="A58" s="129"/>
      <c r="B58" s="129"/>
      <c r="C58" s="129">
        <v>2010</v>
      </c>
      <c r="D58" s="92" t="s">
        <v>41</v>
      </c>
      <c r="E58" s="131">
        <v>10407</v>
      </c>
      <c r="F58" s="131">
        <v>10407</v>
      </c>
      <c r="G58" s="131">
        <v>10407</v>
      </c>
      <c r="H58" s="132">
        <f t="shared" si="4"/>
        <v>100</v>
      </c>
    </row>
    <row r="59" spans="1:8" ht="39" customHeight="1">
      <c r="A59" s="7">
        <v>752</v>
      </c>
      <c r="B59" s="7"/>
      <c r="C59" s="7"/>
      <c r="D59" s="143" t="s">
        <v>382</v>
      </c>
      <c r="E59" s="131">
        <f aca="true" t="shared" si="5" ref="E59:G60">SUM(E60)</f>
        <v>600</v>
      </c>
      <c r="F59" s="131">
        <f t="shared" si="5"/>
        <v>600</v>
      </c>
      <c r="G59" s="131">
        <f t="shared" si="5"/>
        <v>600</v>
      </c>
      <c r="H59" s="132">
        <f t="shared" si="4"/>
        <v>100</v>
      </c>
    </row>
    <row r="60" spans="1:8" ht="33" customHeight="1">
      <c r="A60" s="129"/>
      <c r="B60" s="129">
        <v>75212</v>
      </c>
      <c r="C60" s="129"/>
      <c r="D60" s="137" t="s">
        <v>383</v>
      </c>
      <c r="E60" s="131">
        <f t="shared" si="5"/>
        <v>600</v>
      </c>
      <c r="F60" s="131">
        <f t="shared" si="5"/>
        <v>600</v>
      </c>
      <c r="G60" s="131">
        <f t="shared" si="5"/>
        <v>600</v>
      </c>
      <c r="H60" s="132">
        <f t="shared" si="4"/>
        <v>100</v>
      </c>
    </row>
    <row r="61" spans="1:8" ht="45.75" customHeight="1">
      <c r="A61" s="129"/>
      <c r="B61" s="129"/>
      <c r="C61" s="129">
        <v>2010</v>
      </c>
      <c r="D61" s="92" t="s">
        <v>41</v>
      </c>
      <c r="E61" s="131">
        <v>600</v>
      </c>
      <c r="F61" s="131">
        <v>600</v>
      </c>
      <c r="G61" s="131">
        <v>600</v>
      </c>
      <c r="H61" s="132">
        <f t="shared" si="4"/>
        <v>100</v>
      </c>
    </row>
    <row r="62" spans="1:256" s="84" customFormat="1" ht="39.75" customHeight="1">
      <c r="A62" s="7">
        <v>754</v>
      </c>
      <c r="B62" s="7"/>
      <c r="C62" s="7"/>
      <c r="D62" s="143" t="s">
        <v>48</v>
      </c>
      <c r="E62" s="127">
        <f>SUM(E63,E65)</f>
        <v>207340</v>
      </c>
      <c r="F62" s="127">
        <f>SUM(F63,F65)</f>
        <v>208440</v>
      </c>
      <c r="G62" s="127">
        <f>SUM(G63,G65)</f>
        <v>217766.28999999998</v>
      </c>
      <c r="H62" s="128">
        <f t="shared" si="4"/>
        <v>104.47432834388792</v>
      </c>
      <c r="IV62" s="9"/>
    </row>
    <row r="63" spans="1:8" ht="33" customHeight="1">
      <c r="A63" s="129"/>
      <c r="B63" s="129">
        <v>75414</v>
      </c>
      <c r="C63" s="129"/>
      <c r="D63" s="137" t="s">
        <v>49</v>
      </c>
      <c r="E63" s="131">
        <f>SUM(E64:E64)</f>
        <v>1000</v>
      </c>
      <c r="F63" s="131">
        <f>SUM(F64:F64)</f>
        <v>1000</v>
      </c>
      <c r="G63" s="131">
        <f>SUM(G64:G64)</f>
        <v>1000</v>
      </c>
      <c r="H63" s="132">
        <f t="shared" si="4"/>
        <v>100</v>
      </c>
    </row>
    <row r="64" spans="1:8" ht="47.25" customHeight="1">
      <c r="A64" s="129"/>
      <c r="B64" s="129"/>
      <c r="C64" s="129">
        <v>2010</v>
      </c>
      <c r="D64" s="92" t="s">
        <v>41</v>
      </c>
      <c r="E64" s="131">
        <v>1000</v>
      </c>
      <c r="F64" s="131">
        <v>1000</v>
      </c>
      <c r="G64" s="131">
        <v>1000</v>
      </c>
      <c r="H64" s="132">
        <f t="shared" si="4"/>
        <v>100</v>
      </c>
    </row>
    <row r="65" spans="1:8" ht="29.25" customHeight="1">
      <c r="A65" s="129"/>
      <c r="B65" s="129">
        <v>75416</v>
      </c>
      <c r="C65" s="129"/>
      <c r="D65" s="92" t="s">
        <v>386</v>
      </c>
      <c r="E65" s="131">
        <f>SUM(E66:E68)</f>
        <v>206340</v>
      </c>
      <c r="F65" s="131">
        <f>SUM(F66:F68)</f>
        <v>207440</v>
      </c>
      <c r="G65" s="131">
        <f>SUM(G66:G68)</f>
        <v>216766.28999999998</v>
      </c>
      <c r="H65" s="132">
        <f t="shared" si="4"/>
        <v>104.49589760894715</v>
      </c>
    </row>
    <row r="66" spans="1:8" ht="29.25" customHeight="1">
      <c r="A66" s="129"/>
      <c r="B66" s="129"/>
      <c r="C66" s="129" t="s">
        <v>50</v>
      </c>
      <c r="D66" s="92" t="s">
        <v>51</v>
      </c>
      <c r="E66" s="131">
        <v>206000</v>
      </c>
      <c r="F66" s="131">
        <v>206000</v>
      </c>
      <c r="G66" s="131">
        <v>215299.11</v>
      </c>
      <c r="H66" s="132">
        <f t="shared" si="4"/>
        <v>104.51413106796117</v>
      </c>
    </row>
    <row r="67" spans="1:8" ht="29.25" customHeight="1">
      <c r="A67" s="129"/>
      <c r="B67" s="129"/>
      <c r="C67" s="139" t="s">
        <v>16</v>
      </c>
      <c r="D67" s="92" t="s">
        <v>17</v>
      </c>
      <c r="E67" s="131">
        <v>0</v>
      </c>
      <c r="F67" s="131">
        <v>0</v>
      </c>
      <c r="G67" s="131">
        <v>6.58</v>
      </c>
      <c r="H67" s="138" t="s">
        <v>18</v>
      </c>
    </row>
    <row r="68" spans="1:8" ht="29.25" customHeight="1">
      <c r="A68" s="129"/>
      <c r="B68" s="129"/>
      <c r="C68" s="129" t="s">
        <v>44</v>
      </c>
      <c r="D68" s="92" t="s">
        <v>52</v>
      </c>
      <c r="E68" s="131">
        <v>340</v>
      </c>
      <c r="F68" s="131">
        <v>1440</v>
      </c>
      <c r="G68" s="131">
        <v>1460.6</v>
      </c>
      <c r="H68" s="132">
        <f t="shared" si="4"/>
        <v>101.43055555555556</v>
      </c>
    </row>
    <row r="69" spans="1:256" s="84" customFormat="1" ht="52.5" customHeight="1">
      <c r="A69" s="7">
        <v>756</v>
      </c>
      <c r="B69" s="7"/>
      <c r="C69" s="7"/>
      <c r="D69" s="143" t="s">
        <v>53</v>
      </c>
      <c r="E69" s="127">
        <f>SUM(E70,E73,E81,E92,E98)</f>
        <v>79854339</v>
      </c>
      <c r="F69" s="127">
        <f>SUM(F70,F73,F81,F92,F98)</f>
        <v>84749212</v>
      </c>
      <c r="G69" s="127">
        <f>SUM(G70,G73,G81,G92,G98)</f>
        <v>86017360.52000001</v>
      </c>
      <c r="H69" s="128">
        <f>G69/F69*100</f>
        <v>101.49635434958381</v>
      </c>
      <c r="IV69" s="9"/>
    </row>
    <row r="70" spans="1:8" ht="37.5" customHeight="1">
      <c r="A70" s="129"/>
      <c r="B70" s="129">
        <v>75601</v>
      </c>
      <c r="C70" s="129"/>
      <c r="D70" s="92" t="s">
        <v>54</v>
      </c>
      <c r="E70" s="131">
        <f>SUM(E71:E71)</f>
        <v>175500</v>
      </c>
      <c r="F70" s="131">
        <f>SUM(F71:F71)</f>
        <v>175500</v>
      </c>
      <c r="G70" s="131">
        <f>SUM(G71:G72)</f>
        <v>163534.82</v>
      </c>
      <c r="H70" s="132">
        <f>G70/F70*100</f>
        <v>93.18223361823362</v>
      </c>
    </row>
    <row r="71" spans="1:8" ht="51" customHeight="1">
      <c r="A71" s="129"/>
      <c r="B71" s="129"/>
      <c r="C71" s="129" t="s">
        <v>55</v>
      </c>
      <c r="D71" s="92" t="s">
        <v>56</v>
      </c>
      <c r="E71" s="131">
        <v>175500</v>
      </c>
      <c r="F71" s="131">
        <v>175500</v>
      </c>
      <c r="G71" s="131">
        <v>157890.92</v>
      </c>
      <c r="H71" s="132">
        <f>G71/F71*100</f>
        <v>89.96633618233619</v>
      </c>
    </row>
    <row r="72" spans="1:8" ht="37.5" customHeight="1">
      <c r="A72" s="129"/>
      <c r="B72" s="129"/>
      <c r="C72" s="129" t="s">
        <v>57</v>
      </c>
      <c r="D72" s="92" t="s">
        <v>58</v>
      </c>
      <c r="E72" s="131">
        <v>0</v>
      </c>
      <c r="F72" s="131">
        <v>0</v>
      </c>
      <c r="G72" s="131">
        <v>5643.9</v>
      </c>
      <c r="H72" s="138" t="s">
        <v>18</v>
      </c>
    </row>
    <row r="73" spans="1:8" ht="48.75" customHeight="1">
      <c r="A73" s="129"/>
      <c r="B73" s="129">
        <v>75615</v>
      </c>
      <c r="C73" s="129"/>
      <c r="D73" s="92" t="s">
        <v>59</v>
      </c>
      <c r="E73" s="131">
        <f>SUM(E74:E80)</f>
        <v>19601400</v>
      </c>
      <c r="F73" s="131">
        <f>SUM(F74:F80)</f>
        <v>19696273</v>
      </c>
      <c r="G73" s="131">
        <f>SUM(G74:G80)</f>
        <v>21747693.77</v>
      </c>
      <c r="H73" s="132">
        <f>G73/F73*100</f>
        <v>110.41527384393991</v>
      </c>
    </row>
    <row r="74" spans="1:8" ht="27.75" customHeight="1">
      <c r="A74" s="129"/>
      <c r="B74" s="129"/>
      <c r="C74" s="129" t="s">
        <v>60</v>
      </c>
      <c r="D74" s="137" t="s">
        <v>61</v>
      </c>
      <c r="E74" s="131">
        <v>18500000</v>
      </c>
      <c r="F74" s="131">
        <v>18594873</v>
      </c>
      <c r="G74" s="131">
        <v>20568640.52</v>
      </c>
      <c r="H74" s="132">
        <f>G74/F74*100</f>
        <v>110.61457919072639</v>
      </c>
    </row>
    <row r="75" spans="1:8" ht="27.75" customHeight="1">
      <c r="A75" s="129"/>
      <c r="B75" s="129"/>
      <c r="C75" s="129" t="s">
        <v>62</v>
      </c>
      <c r="D75" s="137" t="s">
        <v>63</v>
      </c>
      <c r="E75" s="131">
        <v>41200</v>
      </c>
      <c r="F75" s="131">
        <v>41200</v>
      </c>
      <c r="G75" s="131">
        <v>56706</v>
      </c>
      <c r="H75" s="132">
        <f>G75/F75*100</f>
        <v>137.6359223300971</v>
      </c>
    </row>
    <row r="76" spans="1:8" ht="27.75" customHeight="1">
      <c r="A76" s="129"/>
      <c r="B76" s="129"/>
      <c r="C76" s="129" t="s">
        <v>64</v>
      </c>
      <c r="D76" s="137" t="s">
        <v>65</v>
      </c>
      <c r="E76" s="131">
        <v>0</v>
      </c>
      <c r="F76" s="131">
        <v>0</v>
      </c>
      <c r="G76" s="131">
        <v>92</v>
      </c>
      <c r="H76" s="138" t="s">
        <v>18</v>
      </c>
    </row>
    <row r="77" spans="1:8" ht="27.75" customHeight="1">
      <c r="A77" s="129"/>
      <c r="B77" s="129"/>
      <c r="C77" s="129" t="s">
        <v>66</v>
      </c>
      <c r="D77" s="137" t="s">
        <v>67</v>
      </c>
      <c r="E77" s="131">
        <v>424200</v>
      </c>
      <c r="F77" s="131">
        <v>424200</v>
      </c>
      <c r="G77" s="131">
        <v>464568.4</v>
      </c>
      <c r="H77" s="132">
        <f aca="true" t="shared" si="6" ref="H77:H83">G77/F77*100</f>
        <v>109.51636020744932</v>
      </c>
    </row>
    <row r="78" spans="1:8" ht="27.75" customHeight="1">
      <c r="A78" s="129"/>
      <c r="B78" s="129"/>
      <c r="C78" s="129" t="s">
        <v>68</v>
      </c>
      <c r="D78" s="92" t="s">
        <v>69</v>
      </c>
      <c r="E78" s="131">
        <v>536000</v>
      </c>
      <c r="F78" s="131">
        <v>536000</v>
      </c>
      <c r="G78" s="131">
        <v>593513</v>
      </c>
      <c r="H78" s="132">
        <f t="shared" si="6"/>
        <v>110.73003731343283</v>
      </c>
    </row>
    <row r="79" spans="1:8" ht="36.75" customHeight="1">
      <c r="A79" s="129"/>
      <c r="B79" s="129"/>
      <c r="C79" s="129" t="s">
        <v>57</v>
      </c>
      <c r="D79" s="92" t="s">
        <v>58</v>
      </c>
      <c r="E79" s="131">
        <v>100000</v>
      </c>
      <c r="F79" s="131">
        <v>100000</v>
      </c>
      <c r="G79" s="131">
        <v>62488.85</v>
      </c>
      <c r="H79" s="132">
        <f t="shared" si="6"/>
        <v>62.48885</v>
      </c>
    </row>
    <row r="80" spans="1:8" ht="36.75" customHeight="1">
      <c r="A80" s="129"/>
      <c r="B80" s="129"/>
      <c r="C80" s="129">
        <v>2680</v>
      </c>
      <c r="D80" s="92" t="s">
        <v>527</v>
      </c>
      <c r="E80" s="131">
        <v>0</v>
      </c>
      <c r="F80" s="131">
        <v>0</v>
      </c>
      <c r="G80" s="131">
        <v>1685</v>
      </c>
      <c r="H80" s="138" t="s">
        <v>18</v>
      </c>
    </row>
    <row r="81" spans="1:8" ht="48.75" customHeight="1">
      <c r="A81" s="129"/>
      <c r="B81" s="129">
        <v>75616</v>
      </c>
      <c r="C81" s="129"/>
      <c r="D81" s="92" t="s">
        <v>70</v>
      </c>
      <c r="E81" s="131">
        <f>SUM(E82:E91)</f>
        <v>10359900</v>
      </c>
      <c r="F81" s="131">
        <f>SUM(F82:F91)</f>
        <v>15079900</v>
      </c>
      <c r="G81" s="131">
        <f>SUM(G82:G91)</f>
        <v>14830664.070000002</v>
      </c>
      <c r="H81" s="132">
        <f t="shared" si="6"/>
        <v>98.34723088349394</v>
      </c>
    </row>
    <row r="82" spans="1:8" ht="28.5" customHeight="1">
      <c r="A82" s="129"/>
      <c r="B82" s="129"/>
      <c r="C82" s="129" t="s">
        <v>60</v>
      </c>
      <c r="D82" s="137" t="s">
        <v>61</v>
      </c>
      <c r="E82" s="131">
        <v>7300000</v>
      </c>
      <c r="F82" s="131">
        <v>7300000</v>
      </c>
      <c r="G82" s="131">
        <v>8305005.71</v>
      </c>
      <c r="H82" s="132">
        <f t="shared" si="6"/>
        <v>113.76720150684932</v>
      </c>
    </row>
    <row r="83" spans="1:8" ht="28.5" customHeight="1">
      <c r="A83" s="129"/>
      <c r="B83" s="129"/>
      <c r="C83" s="129" t="s">
        <v>62</v>
      </c>
      <c r="D83" s="137" t="s">
        <v>63</v>
      </c>
      <c r="E83" s="131">
        <v>30900</v>
      </c>
      <c r="F83" s="131">
        <v>30900</v>
      </c>
      <c r="G83" s="131">
        <v>45736.48</v>
      </c>
      <c r="H83" s="132">
        <f t="shared" si="6"/>
        <v>148.01449838187705</v>
      </c>
    </row>
    <row r="84" spans="1:8" ht="28.5" customHeight="1">
      <c r="A84" s="129"/>
      <c r="B84" s="129"/>
      <c r="C84" s="129" t="s">
        <v>64</v>
      </c>
      <c r="D84" s="137" t="s">
        <v>65</v>
      </c>
      <c r="E84" s="131">
        <v>0</v>
      </c>
      <c r="F84" s="131">
        <v>0</v>
      </c>
      <c r="G84" s="131">
        <v>99</v>
      </c>
      <c r="H84" s="138" t="s">
        <v>18</v>
      </c>
    </row>
    <row r="85" spans="1:8" ht="28.5" customHeight="1">
      <c r="A85" s="129"/>
      <c r="B85" s="129"/>
      <c r="C85" s="129" t="s">
        <v>66</v>
      </c>
      <c r="D85" s="137" t="s">
        <v>67</v>
      </c>
      <c r="E85" s="131">
        <v>455200</v>
      </c>
      <c r="F85" s="131">
        <v>455200</v>
      </c>
      <c r="G85" s="131">
        <v>470337.09</v>
      </c>
      <c r="H85" s="132">
        <f aca="true" t="shared" si="7" ref="H85:H97">G85/F85*100</f>
        <v>103.32537126537787</v>
      </c>
    </row>
    <row r="86" spans="1:8" ht="28.5" customHeight="1">
      <c r="A86" s="129"/>
      <c r="B86" s="129"/>
      <c r="C86" s="129" t="s">
        <v>71</v>
      </c>
      <c r="D86" s="137" t="s">
        <v>72</v>
      </c>
      <c r="E86" s="131">
        <v>326100</v>
      </c>
      <c r="F86" s="131">
        <v>326100</v>
      </c>
      <c r="G86" s="131">
        <v>332941.9</v>
      </c>
      <c r="H86" s="132">
        <f t="shared" si="7"/>
        <v>102.09809874271696</v>
      </c>
    </row>
    <row r="87" spans="1:8" ht="28.5" customHeight="1">
      <c r="A87" s="129"/>
      <c r="B87" s="129"/>
      <c r="C87" s="129" t="s">
        <v>73</v>
      </c>
      <c r="D87" s="137" t="s">
        <v>307</v>
      </c>
      <c r="E87" s="131">
        <v>15450</v>
      </c>
      <c r="F87" s="131">
        <v>15450</v>
      </c>
      <c r="G87" s="131">
        <v>7918</v>
      </c>
      <c r="H87" s="132">
        <f t="shared" si="7"/>
        <v>51.249190938511326</v>
      </c>
    </row>
    <row r="88" spans="1:8" ht="28.5" customHeight="1">
      <c r="A88" s="129"/>
      <c r="B88" s="129"/>
      <c r="C88" s="129" t="s">
        <v>74</v>
      </c>
      <c r="D88" s="137" t="s">
        <v>75</v>
      </c>
      <c r="E88" s="131">
        <v>200000</v>
      </c>
      <c r="F88" s="131">
        <v>220000</v>
      </c>
      <c r="G88" s="131">
        <v>209985.5</v>
      </c>
      <c r="H88" s="132">
        <f t="shared" si="7"/>
        <v>95.44795454545455</v>
      </c>
    </row>
    <row r="89" spans="1:8" ht="28.5" customHeight="1">
      <c r="A89" s="129"/>
      <c r="B89" s="129"/>
      <c r="C89" s="139" t="s">
        <v>81</v>
      </c>
      <c r="D89" s="92" t="s">
        <v>453</v>
      </c>
      <c r="E89" s="131">
        <v>0</v>
      </c>
      <c r="F89" s="131">
        <v>4700000</v>
      </c>
      <c r="G89" s="131">
        <v>3505720.82</v>
      </c>
      <c r="H89" s="132">
        <f t="shared" si="7"/>
        <v>74.58980468085106</v>
      </c>
    </row>
    <row r="90" spans="1:8" ht="28.5" customHeight="1">
      <c r="A90" s="129"/>
      <c r="B90" s="129"/>
      <c r="C90" s="129" t="s">
        <v>68</v>
      </c>
      <c r="D90" s="92" t="s">
        <v>69</v>
      </c>
      <c r="E90" s="131">
        <v>1955000</v>
      </c>
      <c r="F90" s="131">
        <v>1955000</v>
      </c>
      <c r="G90" s="131">
        <v>1680856.57</v>
      </c>
      <c r="H90" s="132">
        <f t="shared" si="7"/>
        <v>85.97731815856778</v>
      </c>
    </row>
    <row r="91" spans="1:8" ht="38.25" customHeight="1">
      <c r="A91" s="129"/>
      <c r="B91" s="129"/>
      <c r="C91" s="129" t="s">
        <v>57</v>
      </c>
      <c r="D91" s="92" t="s">
        <v>58</v>
      </c>
      <c r="E91" s="131">
        <v>77250</v>
      </c>
      <c r="F91" s="131">
        <v>77250</v>
      </c>
      <c r="G91" s="131">
        <v>272063</v>
      </c>
      <c r="H91" s="132">
        <f t="shared" si="7"/>
        <v>352.1851132686084</v>
      </c>
    </row>
    <row r="92" spans="1:8" ht="42.75" customHeight="1">
      <c r="A92" s="129"/>
      <c r="B92" s="129">
        <v>75618</v>
      </c>
      <c r="C92" s="129"/>
      <c r="D92" s="92" t="s">
        <v>76</v>
      </c>
      <c r="E92" s="131">
        <f>SUM(E93:E97)</f>
        <v>4871800</v>
      </c>
      <c r="F92" s="131">
        <f>SUM(F93:F97)</f>
        <v>4951800</v>
      </c>
      <c r="G92" s="131">
        <f>SUM(G93:G97)</f>
        <v>4701623.27</v>
      </c>
      <c r="H92" s="132">
        <f t="shared" si="7"/>
        <v>94.94776182398319</v>
      </c>
    </row>
    <row r="93" spans="1:8" ht="31.5" customHeight="1">
      <c r="A93" s="129"/>
      <c r="B93" s="129"/>
      <c r="C93" s="129" t="s">
        <v>77</v>
      </c>
      <c r="D93" s="137" t="s">
        <v>78</v>
      </c>
      <c r="E93" s="131">
        <v>1545000</v>
      </c>
      <c r="F93" s="131">
        <v>1545000</v>
      </c>
      <c r="G93" s="131">
        <v>1325937.72</v>
      </c>
      <c r="H93" s="132">
        <f t="shared" si="7"/>
        <v>85.82121165048544</v>
      </c>
    </row>
    <row r="94" spans="1:8" ht="31.5" customHeight="1">
      <c r="A94" s="129"/>
      <c r="B94" s="129"/>
      <c r="C94" s="129" t="s">
        <v>79</v>
      </c>
      <c r="D94" s="92" t="s">
        <v>80</v>
      </c>
      <c r="E94" s="131">
        <v>1200000</v>
      </c>
      <c r="F94" s="131">
        <v>1280000</v>
      </c>
      <c r="G94" s="131">
        <v>1289972.68</v>
      </c>
      <c r="H94" s="132">
        <f t="shared" si="7"/>
        <v>100.77911562499999</v>
      </c>
    </row>
    <row r="95" spans="1:8" ht="37.5" customHeight="1">
      <c r="A95" s="129"/>
      <c r="B95" s="129"/>
      <c r="C95" s="129" t="s">
        <v>81</v>
      </c>
      <c r="D95" s="92" t="s">
        <v>82</v>
      </c>
      <c r="E95" s="131">
        <v>2123430</v>
      </c>
      <c r="F95" s="131">
        <v>2123430</v>
      </c>
      <c r="G95" s="131">
        <v>2078366.29</v>
      </c>
      <c r="H95" s="132">
        <f t="shared" si="7"/>
        <v>97.87778688254382</v>
      </c>
    </row>
    <row r="96" spans="1:8" ht="31.5" customHeight="1">
      <c r="A96" s="129"/>
      <c r="B96" s="129"/>
      <c r="C96" s="129" t="s">
        <v>83</v>
      </c>
      <c r="D96" s="92" t="s">
        <v>84</v>
      </c>
      <c r="E96" s="131">
        <v>1000</v>
      </c>
      <c r="F96" s="131">
        <v>1000</v>
      </c>
      <c r="G96" s="131">
        <v>4380</v>
      </c>
      <c r="H96" s="132">
        <f t="shared" si="7"/>
        <v>438</v>
      </c>
    </row>
    <row r="97" spans="1:8" ht="31.5" customHeight="1">
      <c r="A97" s="129"/>
      <c r="B97" s="129"/>
      <c r="C97" s="129" t="s">
        <v>16</v>
      </c>
      <c r="D97" s="92" t="s">
        <v>85</v>
      </c>
      <c r="E97" s="131">
        <v>2370</v>
      </c>
      <c r="F97" s="131">
        <v>2370</v>
      </c>
      <c r="G97" s="131">
        <v>2966.58</v>
      </c>
      <c r="H97" s="132">
        <f t="shared" si="7"/>
        <v>125.17215189873419</v>
      </c>
    </row>
    <row r="98" spans="1:8" ht="33.75" customHeight="1">
      <c r="A98" s="129"/>
      <c r="B98" s="129">
        <v>75621</v>
      </c>
      <c r="C98" s="129"/>
      <c r="D98" s="92" t="s">
        <v>86</v>
      </c>
      <c r="E98" s="131">
        <f>SUM(E99:E100)</f>
        <v>44845739</v>
      </c>
      <c r="F98" s="131">
        <f>SUM(F99:F100)</f>
        <v>44845739</v>
      </c>
      <c r="G98" s="131">
        <f>SUM(G99:G100)</f>
        <v>44573844.59</v>
      </c>
      <c r="H98" s="132">
        <f aca="true" t="shared" si="8" ref="H98:H112">G98/F98*100</f>
        <v>99.39371183068252</v>
      </c>
    </row>
    <row r="99" spans="1:8" ht="29.25" customHeight="1">
      <c r="A99" s="129"/>
      <c r="B99" s="129"/>
      <c r="C99" s="129" t="s">
        <v>87</v>
      </c>
      <c r="D99" s="92" t="s">
        <v>88</v>
      </c>
      <c r="E99" s="131">
        <v>43043049</v>
      </c>
      <c r="F99" s="131">
        <v>43043049</v>
      </c>
      <c r="G99" s="131">
        <v>41473368</v>
      </c>
      <c r="H99" s="132">
        <f t="shared" si="8"/>
        <v>96.35322999539369</v>
      </c>
    </row>
    <row r="100" spans="1:8" ht="29.25" customHeight="1">
      <c r="A100" s="129"/>
      <c r="B100" s="129"/>
      <c r="C100" s="129" t="s">
        <v>89</v>
      </c>
      <c r="D100" s="92" t="s">
        <v>90</v>
      </c>
      <c r="E100" s="131">
        <v>1802690</v>
      </c>
      <c r="F100" s="131">
        <v>1802690</v>
      </c>
      <c r="G100" s="131">
        <v>3100476.59</v>
      </c>
      <c r="H100" s="132">
        <f t="shared" si="8"/>
        <v>171.99166745252927</v>
      </c>
    </row>
    <row r="101" spans="1:256" s="84" customFormat="1" ht="26.25" customHeight="1">
      <c r="A101" s="7">
        <v>758</v>
      </c>
      <c r="B101" s="7"/>
      <c r="C101" s="7"/>
      <c r="D101" s="136" t="s">
        <v>91</v>
      </c>
      <c r="E101" s="127">
        <f>SUM(E102,E104)</f>
        <v>29218127</v>
      </c>
      <c r="F101" s="127">
        <f>SUM(F102,F104)</f>
        <v>31589747</v>
      </c>
      <c r="G101" s="127">
        <f>SUM(G102,G104)</f>
        <v>31757586.45</v>
      </c>
      <c r="H101" s="128">
        <f t="shared" si="8"/>
        <v>100.53130988988295</v>
      </c>
      <c r="IV101" s="9"/>
    </row>
    <row r="102" spans="1:8" ht="39.75" customHeight="1">
      <c r="A102" s="129"/>
      <c r="B102" s="129">
        <v>75801</v>
      </c>
      <c r="C102" s="129"/>
      <c r="D102" s="92" t="s">
        <v>92</v>
      </c>
      <c r="E102" s="131">
        <f>SUM(E103)</f>
        <v>29118127</v>
      </c>
      <c r="F102" s="131">
        <f>SUM(F103)</f>
        <v>29249794</v>
      </c>
      <c r="G102" s="131">
        <f>SUM(G103)</f>
        <v>29249794</v>
      </c>
      <c r="H102" s="132">
        <f t="shared" si="8"/>
        <v>100</v>
      </c>
    </row>
    <row r="103" spans="1:8" ht="31.5" customHeight="1">
      <c r="A103" s="129"/>
      <c r="B103" s="129"/>
      <c r="C103" s="129">
        <v>2920</v>
      </c>
      <c r="D103" s="137" t="s">
        <v>93</v>
      </c>
      <c r="E103" s="131">
        <v>29118127</v>
      </c>
      <c r="F103" s="131">
        <v>29249794</v>
      </c>
      <c r="G103" s="131">
        <v>29249794</v>
      </c>
      <c r="H103" s="132">
        <f t="shared" si="8"/>
        <v>100</v>
      </c>
    </row>
    <row r="104" spans="1:8" ht="31.5" customHeight="1">
      <c r="A104" s="129"/>
      <c r="B104" s="129">
        <v>75814</v>
      </c>
      <c r="C104" s="129"/>
      <c r="D104" s="137" t="s">
        <v>94</v>
      </c>
      <c r="E104" s="131">
        <f>SUM(E105:E105)</f>
        <v>100000</v>
      </c>
      <c r="F104" s="131">
        <f>SUM(F105:F105)</f>
        <v>2339953</v>
      </c>
      <c r="G104" s="135">
        <f>SUM(G105:G105)</f>
        <v>2507792.45</v>
      </c>
      <c r="H104" s="132">
        <f t="shared" si="8"/>
        <v>107.17277013683608</v>
      </c>
    </row>
    <row r="105" spans="1:8" ht="31.5" customHeight="1">
      <c r="A105" s="129"/>
      <c r="B105" s="129"/>
      <c r="C105" s="129" t="s">
        <v>44</v>
      </c>
      <c r="D105" s="137" t="s">
        <v>45</v>
      </c>
      <c r="E105" s="131">
        <v>100000</v>
      </c>
      <c r="F105" s="131">
        <v>2339953</v>
      </c>
      <c r="G105" s="131">
        <v>2507792.45</v>
      </c>
      <c r="H105" s="132">
        <f t="shared" si="8"/>
        <v>107.17277013683608</v>
      </c>
    </row>
    <row r="106" spans="1:256" s="84" customFormat="1" ht="26.25" customHeight="1">
      <c r="A106" s="7">
        <v>801</v>
      </c>
      <c r="B106" s="7"/>
      <c r="C106" s="7"/>
      <c r="D106" s="136" t="s">
        <v>95</v>
      </c>
      <c r="E106" s="127">
        <f>SUM(E107,E115,E117,E124)</f>
        <v>1621305</v>
      </c>
      <c r="F106" s="127">
        <f>SUM(F107,F115,F117,F124)</f>
        <v>2513242</v>
      </c>
      <c r="G106" s="127">
        <f>SUM(G107,G115,G117,G124)</f>
        <v>2639929.6900000004</v>
      </c>
      <c r="H106" s="128">
        <f t="shared" si="8"/>
        <v>105.04080745109307</v>
      </c>
      <c r="IV106" s="9"/>
    </row>
    <row r="107" spans="1:8" ht="27" customHeight="1">
      <c r="A107" s="129"/>
      <c r="B107" s="129">
        <v>80101</v>
      </c>
      <c r="C107" s="129"/>
      <c r="D107" s="137" t="s">
        <v>96</v>
      </c>
      <c r="E107" s="131">
        <f>SUM(E108:E114)</f>
        <v>134986</v>
      </c>
      <c r="F107" s="131">
        <f>SUM(F108:F114)</f>
        <v>190400</v>
      </c>
      <c r="G107" s="131">
        <f>SUM(G108:G114)</f>
        <v>192884.54</v>
      </c>
      <c r="H107" s="132">
        <f t="shared" si="8"/>
        <v>101.30490546218486</v>
      </c>
    </row>
    <row r="108" spans="1:8" ht="60.75" customHeight="1">
      <c r="A108" s="129"/>
      <c r="B108" s="129"/>
      <c r="C108" s="129" t="s">
        <v>29</v>
      </c>
      <c r="D108" s="92" t="s">
        <v>30</v>
      </c>
      <c r="E108" s="131">
        <v>10124</v>
      </c>
      <c r="F108" s="131">
        <v>10124</v>
      </c>
      <c r="G108" s="131">
        <v>9386.21</v>
      </c>
      <c r="H108" s="140">
        <f t="shared" si="8"/>
        <v>92.71246542868431</v>
      </c>
    </row>
    <row r="109" spans="1:8" ht="36" customHeight="1">
      <c r="A109" s="129"/>
      <c r="B109" s="129"/>
      <c r="C109" s="129" t="s">
        <v>14</v>
      </c>
      <c r="D109" s="137" t="s">
        <v>37</v>
      </c>
      <c r="E109" s="131">
        <v>88776</v>
      </c>
      <c r="F109" s="131">
        <v>88776</v>
      </c>
      <c r="G109" s="131">
        <v>90479.5</v>
      </c>
      <c r="H109" s="132">
        <f t="shared" si="8"/>
        <v>101.91887447057763</v>
      </c>
    </row>
    <row r="110" spans="1:8" ht="36" customHeight="1">
      <c r="A110" s="129"/>
      <c r="B110" s="129"/>
      <c r="C110" s="139" t="s">
        <v>384</v>
      </c>
      <c r="D110" s="137" t="s">
        <v>385</v>
      </c>
      <c r="E110" s="131">
        <v>0</v>
      </c>
      <c r="F110" s="131">
        <v>1530</v>
      </c>
      <c r="G110" s="131">
        <v>1642</v>
      </c>
      <c r="H110" s="132">
        <f t="shared" si="8"/>
        <v>107.3202614379085</v>
      </c>
    </row>
    <row r="111" spans="1:8" ht="36" customHeight="1">
      <c r="A111" s="129"/>
      <c r="B111" s="129"/>
      <c r="C111" s="129" t="s">
        <v>16</v>
      </c>
      <c r="D111" s="137" t="s">
        <v>17</v>
      </c>
      <c r="E111" s="131">
        <v>0</v>
      </c>
      <c r="F111" s="131">
        <v>0</v>
      </c>
      <c r="G111" s="131">
        <v>137.24</v>
      </c>
      <c r="H111" s="138" t="s">
        <v>18</v>
      </c>
    </row>
    <row r="112" spans="1:8" ht="36" customHeight="1">
      <c r="A112" s="129"/>
      <c r="B112" s="129"/>
      <c r="C112" s="129" t="s">
        <v>44</v>
      </c>
      <c r="D112" s="137" t="s">
        <v>45</v>
      </c>
      <c r="E112" s="131">
        <v>0</v>
      </c>
      <c r="F112" s="131">
        <v>1285</v>
      </c>
      <c r="G112" s="131">
        <v>13764.35</v>
      </c>
      <c r="H112" s="132">
        <f t="shared" si="8"/>
        <v>1071.1556420233464</v>
      </c>
    </row>
    <row r="113" spans="1:8" ht="56.25" customHeight="1">
      <c r="A113" s="129"/>
      <c r="B113" s="129"/>
      <c r="C113" s="129">
        <v>2007</v>
      </c>
      <c r="D113" s="92" t="s">
        <v>353</v>
      </c>
      <c r="E113" s="131">
        <v>30673</v>
      </c>
      <c r="F113" s="131">
        <v>75382</v>
      </c>
      <c r="G113" s="131">
        <v>65853.95</v>
      </c>
      <c r="H113" s="132">
        <f aca="true" t="shared" si="9" ref="H113:H127">G113/F113*100</f>
        <v>87.36031148019421</v>
      </c>
    </row>
    <row r="114" spans="1:8" ht="55.5" customHeight="1">
      <c r="A114" s="129"/>
      <c r="B114" s="129"/>
      <c r="C114" s="129">
        <v>2009</v>
      </c>
      <c r="D114" s="92" t="s">
        <v>353</v>
      </c>
      <c r="E114" s="131">
        <v>5413</v>
      </c>
      <c r="F114" s="131">
        <v>13303</v>
      </c>
      <c r="G114" s="131">
        <v>11621.29</v>
      </c>
      <c r="H114" s="132">
        <f t="shared" si="9"/>
        <v>87.35841539502368</v>
      </c>
    </row>
    <row r="115" spans="1:8" ht="51.75" customHeight="1">
      <c r="A115" s="129"/>
      <c r="B115" s="129">
        <v>80103</v>
      </c>
      <c r="C115" s="129"/>
      <c r="D115" s="92" t="s">
        <v>174</v>
      </c>
      <c r="E115" s="131">
        <f>SUM(E116)</f>
        <v>0</v>
      </c>
      <c r="F115" s="131">
        <f>SUM(F116)</f>
        <v>79902</v>
      </c>
      <c r="G115" s="131">
        <f>SUM(G116)</f>
        <v>79902</v>
      </c>
      <c r="H115" s="140">
        <f t="shared" si="9"/>
        <v>100</v>
      </c>
    </row>
    <row r="116" spans="1:8" ht="51.75" customHeight="1">
      <c r="A116" s="129"/>
      <c r="B116" s="129"/>
      <c r="C116" s="129">
        <v>2030</v>
      </c>
      <c r="D116" s="92" t="s">
        <v>97</v>
      </c>
      <c r="E116" s="131">
        <v>0</v>
      </c>
      <c r="F116" s="131">
        <v>79902</v>
      </c>
      <c r="G116" s="131">
        <v>79902</v>
      </c>
      <c r="H116" s="140">
        <f t="shared" si="9"/>
        <v>100</v>
      </c>
    </row>
    <row r="117" spans="1:8" ht="35.25" customHeight="1">
      <c r="A117" s="129"/>
      <c r="B117" s="129">
        <v>80104</v>
      </c>
      <c r="C117" s="129"/>
      <c r="D117" s="92" t="s">
        <v>175</v>
      </c>
      <c r="E117" s="131">
        <f>SUM(E118:E123)</f>
        <v>1484880</v>
      </c>
      <c r="F117" s="131">
        <f>SUM(F118:F123)</f>
        <v>2214980</v>
      </c>
      <c r="G117" s="131">
        <f>SUM(G118:G123)</f>
        <v>2321859.1100000003</v>
      </c>
      <c r="H117" s="140">
        <f t="shared" si="9"/>
        <v>104.8252855556258</v>
      </c>
    </row>
    <row r="118" spans="1:8" ht="35.25" customHeight="1">
      <c r="A118" s="129"/>
      <c r="B118" s="129"/>
      <c r="C118" s="139" t="s">
        <v>27</v>
      </c>
      <c r="D118" s="92" t="s">
        <v>28</v>
      </c>
      <c r="E118" s="131">
        <v>0</v>
      </c>
      <c r="F118" s="131">
        <v>0</v>
      </c>
      <c r="G118" s="131">
        <v>502198.12</v>
      </c>
      <c r="H118" s="141" t="s">
        <v>18</v>
      </c>
    </row>
    <row r="119" spans="1:8" ht="35.25" customHeight="1">
      <c r="A119" s="129"/>
      <c r="B119" s="129"/>
      <c r="C119" s="139" t="s">
        <v>14</v>
      </c>
      <c r="D119" s="92" t="s">
        <v>37</v>
      </c>
      <c r="E119" s="131">
        <v>1484632</v>
      </c>
      <c r="F119" s="131">
        <v>1484632</v>
      </c>
      <c r="G119" s="131">
        <v>1088685.63</v>
      </c>
      <c r="H119" s="140">
        <f t="shared" si="9"/>
        <v>73.33033573303013</v>
      </c>
    </row>
    <row r="120" spans="1:8" ht="35.25" customHeight="1">
      <c r="A120" s="129"/>
      <c r="B120" s="129"/>
      <c r="C120" s="139" t="s">
        <v>384</v>
      </c>
      <c r="D120" s="92" t="s">
        <v>385</v>
      </c>
      <c r="E120" s="131">
        <v>0</v>
      </c>
      <c r="F120" s="131">
        <v>1874</v>
      </c>
      <c r="G120" s="131">
        <v>1874.04</v>
      </c>
      <c r="H120" s="140">
        <f t="shared" si="9"/>
        <v>100.00213447171824</v>
      </c>
    </row>
    <row r="121" spans="1:8" ht="35.25" customHeight="1">
      <c r="A121" s="129"/>
      <c r="B121" s="129"/>
      <c r="C121" s="139" t="s">
        <v>16</v>
      </c>
      <c r="D121" s="92" t="s">
        <v>17</v>
      </c>
      <c r="E121" s="131">
        <v>30</v>
      </c>
      <c r="F121" s="131">
        <v>30</v>
      </c>
      <c r="G121" s="131">
        <v>129.51</v>
      </c>
      <c r="H121" s="140">
        <f t="shared" si="9"/>
        <v>431.69999999999993</v>
      </c>
    </row>
    <row r="122" spans="1:8" ht="32.25" customHeight="1">
      <c r="A122" s="129"/>
      <c r="B122" s="129"/>
      <c r="C122" s="139" t="s">
        <v>44</v>
      </c>
      <c r="D122" s="92" t="s">
        <v>45</v>
      </c>
      <c r="E122" s="131">
        <v>218</v>
      </c>
      <c r="F122" s="131">
        <v>218</v>
      </c>
      <c r="G122" s="131">
        <v>745.81</v>
      </c>
      <c r="H122" s="140">
        <f t="shared" si="9"/>
        <v>342.11467889908255</v>
      </c>
    </row>
    <row r="123" spans="1:8" ht="50.25" customHeight="1">
      <c r="A123" s="129"/>
      <c r="B123" s="129"/>
      <c r="C123" s="139">
        <v>2030</v>
      </c>
      <c r="D123" s="92" t="s">
        <v>97</v>
      </c>
      <c r="E123" s="131">
        <v>0</v>
      </c>
      <c r="F123" s="131">
        <v>728226</v>
      </c>
      <c r="G123" s="131">
        <v>728226</v>
      </c>
      <c r="H123" s="140">
        <f t="shared" si="9"/>
        <v>100</v>
      </c>
    </row>
    <row r="124" spans="1:8" ht="30.75" customHeight="1">
      <c r="A124" s="129"/>
      <c r="B124" s="129">
        <v>80110</v>
      </c>
      <c r="C124" s="129"/>
      <c r="D124" s="92" t="s">
        <v>98</v>
      </c>
      <c r="E124" s="131">
        <f>SUM(E125:E128)</f>
        <v>1439</v>
      </c>
      <c r="F124" s="131">
        <f>SUM(F125:F128)</f>
        <v>27960</v>
      </c>
      <c r="G124" s="131">
        <f>SUM(G125:G128)</f>
        <v>45284.04</v>
      </c>
      <c r="H124" s="140">
        <f t="shared" si="9"/>
        <v>161.96008583690988</v>
      </c>
    </row>
    <row r="125" spans="1:8" ht="60.75" customHeight="1">
      <c r="A125" s="129"/>
      <c r="B125" s="129"/>
      <c r="C125" s="129" t="s">
        <v>29</v>
      </c>
      <c r="D125" s="92" t="s">
        <v>30</v>
      </c>
      <c r="E125" s="131">
        <v>1439</v>
      </c>
      <c r="F125" s="131">
        <v>1439</v>
      </c>
      <c r="G125" s="131">
        <v>1438.2</v>
      </c>
      <c r="H125" s="140">
        <f t="shared" si="9"/>
        <v>99.94440583738708</v>
      </c>
    </row>
    <row r="126" spans="1:8" ht="36" customHeight="1">
      <c r="A126" s="129"/>
      <c r="B126" s="129"/>
      <c r="C126" s="129" t="s">
        <v>16</v>
      </c>
      <c r="D126" s="92" t="s">
        <v>17</v>
      </c>
      <c r="E126" s="131">
        <v>0</v>
      </c>
      <c r="F126" s="131">
        <v>0</v>
      </c>
      <c r="G126" s="131">
        <v>74.7</v>
      </c>
      <c r="H126" s="141" t="s">
        <v>18</v>
      </c>
    </row>
    <row r="127" spans="1:8" ht="36" customHeight="1">
      <c r="A127" s="129"/>
      <c r="B127" s="129"/>
      <c r="C127" s="139" t="s">
        <v>44</v>
      </c>
      <c r="D127" s="92" t="s">
        <v>45</v>
      </c>
      <c r="E127" s="131">
        <v>0</v>
      </c>
      <c r="F127" s="131">
        <v>26521</v>
      </c>
      <c r="G127" s="131">
        <v>27131.14</v>
      </c>
      <c r="H127" s="140">
        <f t="shared" si="9"/>
        <v>102.30059198371102</v>
      </c>
    </row>
    <row r="128" spans="1:8" ht="61.5" customHeight="1">
      <c r="A128" s="129"/>
      <c r="B128" s="129"/>
      <c r="C128" s="139">
        <v>2002</v>
      </c>
      <c r="D128" s="92" t="s">
        <v>353</v>
      </c>
      <c r="E128" s="131">
        <v>0</v>
      </c>
      <c r="F128" s="131">
        <v>0</v>
      </c>
      <c r="G128" s="131">
        <v>16640</v>
      </c>
      <c r="H128" s="141" t="s">
        <v>18</v>
      </c>
    </row>
    <row r="129" spans="1:8" s="84" customFormat="1" ht="36" customHeight="1">
      <c r="A129" s="7">
        <v>851</v>
      </c>
      <c r="B129" s="7"/>
      <c r="C129" s="485"/>
      <c r="D129" s="143" t="s">
        <v>178</v>
      </c>
      <c r="E129" s="127">
        <f aca="true" t="shared" si="10" ref="E129:G130">SUM(E130)</f>
        <v>0</v>
      </c>
      <c r="F129" s="127">
        <f t="shared" si="10"/>
        <v>0</v>
      </c>
      <c r="G129" s="127">
        <f t="shared" si="10"/>
        <v>40</v>
      </c>
      <c r="H129" s="482" t="s">
        <v>18</v>
      </c>
    </row>
    <row r="130" spans="1:8" ht="36" customHeight="1">
      <c r="A130" s="129"/>
      <c r="B130" s="129">
        <v>85154</v>
      </c>
      <c r="C130" s="139"/>
      <c r="D130" s="92" t="s">
        <v>180</v>
      </c>
      <c r="E130" s="131">
        <f t="shared" si="10"/>
        <v>0</v>
      </c>
      <c r="F130" s="131">
        <f t="shared" si="10"/>
        <v>0</v>
      </c>
      <c r="G130" s="131">
        <f t="shared" si="10"/>
        <v>40</v>
      </c>
      <c r="H130" s="141" t="s">
        <v>18</v>
      </c>
    </row>
    <row r="131" spans="1:8" ht="36" customHeight="1">
      <c r="A131" s="129"/>
      <c r="B131" s="129"/>
      <c r="C131" s="139" t="s">
        <v>44</v>
      </c>
      <c r="D131" s="92" t="s">
        <v>45</v>
      </c>
      <c r="E131" s="131">
        <v>0</v>
      </c>
      <c r="F131" s="131">
        <v>0</v>
      </c>
      <c r="G131" s="131">
        <v>40</v>
      </c>
      <c r="H131" s="141" t="s">
        <v>18</v>
      </c>
    </row>
    <row r="132" spans="1:256" s="84" customFormat="1" ht="36.75" customHeight="1">
      <c r="A132" s="7">
        <v>852</v>
      </c>
      <c r="B132" s="7"/>
      <c r="C132" s="7"/>
      <c r="D132" s="136" t="s">
        <v>99</v>
      </c>
      <c r="E132" s="127">
        <f>SUM(E133,E135,E137,E140,E142,E144,E150,E154,E157,E159,E162,E168,E170,E174)</f>
        <v>13920200</v>
      </c>
      <c r="F132" s="127">
        <f>SUM(F133,F135,F137,F140,F142,F144,F150,F154,F157,F159,F162,F168,F170,F174)</f>
        <v>16301783.76</v>
      </c>
      <c r="G132" s="127">
        <f>SUM(G133,G135,G137,G140,G142,G144,G150,G154,G157,G159,G162,G168,G170,G174)</f>
        <v>16132423.2</v>
      </c>
      <c r="H132" s="128">
        <f aca="true" t="shared" si="11" ref="H132:H144">G132/F132*100</f>
        <v>98.96109185047858</v>
      </c>
      <c r="IV132" s="9"/>
    </row>
    <row r="133" spans="1:8" ht="36.75" customHeight="1">
      <c r="A133" s="129"/>
      <c r="B133" s="129">
        <v>85201</v>
      </c>
      <c r="C133" s="129"/>
      <c r="D133" s="137" t="s">
        <v>528</v>
      </c>
      <c r="E133" s="131">
        <f>SUM(E134)</f>
        <v>0</v>
      </c>
      <c r="F133" s="131">
        <f>SUM(F134)</f>
        <v>0</v>
      </c>
      <c r="G133" s="131">
        <f>SUM(G134)</f>
        <v>39.6</v>
      </c>
      <c r="H133" s="138" t="s">
        <v>18</v>
      </c>
    </row>
    <row r="134" spans="1:8" ht="36.75" customHeight="1">
      <c r="A134" s="129"/>
      <c r="B134" s="129"/>
      <c r="C134" s="139" t="s">
        <v>44</v>
      </c>
      <c r="D134" s="92" t="s">
        <v>45</v>
      </c>
      <c r="E134" s="131">
        <v>0</v>
      </c>
      <c r="F134" s="131">
        <v>0</v>
      </c>
      <c r="G134" s="131">
        <v>39.6</v>
      </c>
      <c r="H134" s="138" t="s">
        <v>18</v>
      </c>
    </row>
    <row r="135" spans="1:8" ht="27" customHeight="1">
      <c r="A135" s="129"/>
      <c r="B135" s="129">
        <v>85202</v>
      </c>
      <c r="C135" s="129"/>
      <c r="D135" s="137" t="s">
        <v>181</v>
      </c>
      <c r="E135" s="131">
        <f>SUM(E136)</f>
        <v>10000</v>
      </c>
      <c r="F135" s="131">
        <f>SUM(F136)</f>
        <v>10000</v>
      </c>
      <c r="G135" s="131">
        <f>SUM(G136)</f>
        <v>12386.45</v>
      </c>
      <c r="H135" s="132">
        <f t="shared" si="11"/>
        <v>123.86449999999999</v>
      </c>
    </row>
    <row r="136" spans="1:8" ht="36.75" customHeight="1">
      <c r="A136" s="129"/>
      <c r="B136" s="129"/>
      <c r="C136" s="139" t="s">
        <v>44</v>
      </c>
      <c r="D136" s="137" t="s">
        <v>45</v>
      </c>
      <c r="E136" s="131">
        <v>10000</v>
      </c>
      <c r="F136" s="131">
        <v>10000</v>
      </c>
      <c r="G136" s="131">
        <v>12386.45</v>
      </c>
      <c r="H136" s="132">
        <f t="shared" si="11"/>
        <v>123.86449999999999</v>
      </c>
    </row>
    <row r="137" spans="1:8" ht="36.75" customHeight="1">
      <c r="A137" s="129"/>
      <c r="B137" s="129">
        <v>85203</v>
      </c>
      <c r="C137" s="129"/>
      <c r="D137" s="137" t="s">
        <v>100</v>
      </c>
      <c r="E137" s="131">
        <f>SUM(E138:E139)</f>
        <v>205600</v>
      </c>
      <c r="F137" s="131">
        <f>SUM(F138:F139)</f>
        <v>220950</v>
      </c>
      <c r="G137" s="131">
        <f>SUM(G138:G139)</f>
        <v>218597.32</v>
      </c>
      <c r="H137" s="132">
        <f t="shared" si="11"/>
        <v>98.93519800859923</v>
      </c>
    </row>
    <row r="138" spans="1:8" ht="36.75" customHeight="1">
      <c r="A138" s="129"/>
      <c r="B138" s="129"/>
      <c r="C138" s="129" t="s">
        <v>14</v>
      </c>
      <c r="D138" s="137" t="s">
        <v>37</v>
      </c>
      <c r="E138" s="131">
        <v>170600</v>
      </c>
      <c r="F138" s="131">
        <v>185600</v>
      </c>
      <c r="G138" s="131">
        <v>184655</v>
      </c>
      <c r="H138" s="132">
        <f t="shared" si="11"/>
        <v>99.49084051724138</v>
      </c>
    </row>
    <row r="139" spans="1:8" ht="36.75" customHeight="1">
      <c r="A139" s="129"/>
      <c r="B139" s="129"/>
      <c r="C139" s="129" t="s">
        <v>44</v>
      </c>
      <c r="D139" s="137" t="s">
        <v>45</v>
      </c>
      <c r="E139" s="131">
        <v>35000</v>
      </c>
      <c r="F139" s="131">
        <v>35350</v>
      </c>
      <c r="G139" s="131">
        <v>33942.32</v>
      </c>
      <c r="H139" s="132">
        <f t="shared" si="11"/>
        <v>96.0178783592645</v>
      </c>
    </row>
    <row r="140" spans="1:8" ht="36.75" customHeight="1">
      <c r="A140" s="129"/>
      <c r="B140" s="129">
        <v>85204</v>
      </c>
      <c r="C140" s="129"/>
      <c r="D140" s="137" t="s">
        <v>424</v>
      </c>
      <c r="E140" s="131">
        <f>SUM(E141)</f>
        <v>0</v>
      </c>
      <c r="F140" s="131">
        <f>SUM(F141)</f>
        <v>0</v>
      </c>
      <c r="G140" s="131">
        <f>SUM(G141)</f>
        <v>259.78</v>
      </c>
      <c r="H140" s="138" t="s">
        <v>18</v>
      </c>
    </row>
    <row r="141" spans="1:8" ht="36.75" customHeight="1">
      <c r="A141" s="129"/>
      <c r="B141" s="129"/>
      <c r="C141" s="139" t="s">
        <v>44</v>
      </c>
      <c r="D141" s="137" t="s">
        <v>45</v>
      </c>
      <c r="E141" s="131">
        <v>0</v>
      </c>
      <c r="F141" s="131">
        <v>0</v>
      </c>
      <c r="G141" s="131">
        <v>259.78</v>
      </c>
      <c r="H141" s="138" t="s">
        <v>18</v>
      </c>
    </row>
    <row r="142" spans="1:8" ht="36.75" customHeight="1">
      <c r="A142" s="129"/>
      <c r="B142" s="129">
        <v>85206</v>
      </c>
      <c r="C142" s="129"/>
      <c r="D142" s="137" t="s">
        <v>422</v>
      </c>
      <c r="E142" s="131">
        <f>SUM(E143)</f>
        <v>0</v>
      </c>
      <c r="F142" s="131">
        <f>SUM(F143)</f>
        <v>84683.76</v>
      </c>
      <c r="G142" s="131">
        <f>SUM(G143)</f>
        <v>84683.76</v>
      </c>
      <c r="H142" s="132">
        <f t="shared" si="11"/>
        <v>100</v>
      </c>
    </row>
    <row r="143" spans="1:8" ht="49.5" customHeight="1">
      <c r="A143" s="129"/>
      <c r="B143" s="129"/>
      <c r="C143" s="129">
        <v>2030</v>
      </c>
      <c r="D143" s="92" t="s">
        <v>97</v>
      </c>
      <c r="E143" s="131">
        <v>0</v>
      </c>
      <c r="F143" s="131">
        <v>84683.76</v>
      </c>
      <c r="G143" s="131">
        <v>84683.76</v>
      </c>
      <c r="H143" s="132">
        <f t="shared" si="11"/>
        <v>100</v>
      </c>
    </row>
    <row r="144" spans="1:8" ht="52.5" customHeight="1">
      <c r="A144" s="129"/>
      <c r="B144" s="133">
        <v>85212</v>
      </c>
      <c r="C144" s="133"/>
      <c r="D144" s="92" t="s">
        <v>346</v>
      </c>
      <c r="E144" s="135">
        <f>SUM(E145:E149)</f>
        <v>10229900</v>
      </c>
      <c r="F144" s="135">
        <f>SUM(F145:F149)</f>
        <v>10488900</v>
      </c>
      <c r="G144" s="135">
        <f>SUM(G145:G149)</f>
        <v>10428812.51</v>
      </c>
      <c r="H144" s="140">
        <f t="shared" si="11"/>
        <v>99.42713258778328</v>
      </c>
    </row>
    <row r="145" spans="1:8" ht="27" customHeight="1">
      <c r="A145" s="129"/>
      <c r="B145" s="133"/>
      <c r="C145" s="144" t="s">
        <v>16</v>
      </c>
      <c r="D145" s="92" t="s">
        <v>17</v>
      </c>
      <c r="E145" s="135">
        <v>0</v>
      </c>
      <c r="F145" s="135">
        <v>0</v>
      </c>
      <c r="G145" s="135">
        <v>10039.72</v>
      </c>
      <c r="H145" s="141" t="s">
        <v>18</v>
      </c>
    </row>
    <row r="146" spans="1:8" ht="27" customHeight="1">
      <c r="A146" s="129"/>
      <c r="B146" s="133"/>
      <c r="C146" s="144" t="s">
        <v>44</v>
      </c>
      <c r="D146" s="92" t="s">
        <v>45</v>
      </c>
      <c r="E146" s="135">
        <v>0</v>
      </c>
      <c r="F146" s="135">
        <v>0</v>
      </c>
      <c r="G146" s="135">
        <v>36549.12</v>
      </c>
      <c r="H146" s="141" t="s">
        <v>18</v>
      </c>
    </row>
    <row r="147" spans="1:8" ht="27" customHeight="1">
      <c r="A147" s="129"/>
      <c r="B147" s="133"/>
      <c r="C147" s="144" t="s">
        <v>354</v>
      </c>
      <c r="D147" s="92" t="s">
        <v>377</v>
      </c>
      <c r="E147" s="135">
        <v>0</v>
      </c>
      <c r="F147" s="135">
        <v>0</v>
      </c>
      <c r="G147" s="135">
        <v>8044</v>
      </c>
      <c r="H147" s="141" t="s">
        <v>18</v>
      </c>
    </row>
    <row r="148" spans="1:8" ht="49.5" customHeight="1">
      <c r="A148" s="129"/>
      <c r="B148" s="129"/>
      <c r="C148" s="133">
        <v>2010</v>
      </c>
      <c r="D148" s="92" t="s">
        <v>41</v>
      </c>
      <c r="E148" s="135">
        <v>10161000</v>
      </c>
      <c r="F148" s="135">
        <v>10420000</v>
      </c>
      <c r="G148" s="135">
        <v>10194061.49</v>
      </c>
      <c r="H148" s="140">
        <f aca="true" t="shared" si="12" ref="H148:H165">G148/F148*100</f>
        <v>97.83168416506717</v>
      </c>
    </row>
    <row r="149" spans="1:8" ht="43.5" customHeight="1">
      <c r="A149" s="129"/>
      <c r="B149" s="129"/>
      <c r="C149" s="133">
        <v>2360</v>
      </c>
      <c r="D149" s="92" t="s">
        <v>42</v>
      </c>
      <c r="E149" s="135">
        <v>68900</v>
      </c>
      <c r="F149" s="135">
        <v>68900</v>
      </c>
      <c r="G149" s="135">
        <v>180118.18</v>
      </c>
      <c r="H149" s="140">
        <f t="shared" si="12"/>
        <v>261.41970972423803</v>
      </c>
    </row>
    <row r="150" spans="1:8" ht="48.75" customHeight="1">
      <c r="A150" s="129"/>
      <c r="B150" s="133">
        <v>85213</v>
      </c>
      <c r="C150" s="133"/>
      <c r="D150" s="145" t="s">
        <v>347</v>
      </c>
      <c r="E150" s="135">
        <f>SUM(E151:E153)</f>
        <v>138900</v>
      </c>
      <c r="F150" s="135">
        <f>SUM(F151:F153)</f>
        <v>174590</v>
      </c>
      <c r="G150" s="135">
        <f>SUM(G151:G153)</f>
        <v>172060.7</v>
      </c>
      <c r="H150" s="140">
        <f t="shared" si="12"/>
        <v>98.5512915974569</v>
      </c>
    </row>
    <row r="151" spans="1:8" ht="29.25" customHeight="1">
      <c r="A151" s="129"/>
      <c r="B151" s="133"/>
      <c r="C151" s="144" t="s">
        <v>44</v>
      </c>
      <c r="D151" s="92" t="s">
        <v>45</v>
      </c>
      <c r="E151" s="135">
        <v>0</v>
      </c>
      <c r="F151" s="135">
        <v>0</v>
      </c>
      <c r="G151" s="135">
        <v>47.61</v>
      </c>
      <c r="H151" s="141" t="s">
        <v>18</v>
      </c>
    </row>
    <row r="152" spans="1:8" ht="51.75" customHeight="1">
      <c r="A152" s="129"/>
      <c r="B152" s="129"/>
      <c r="C152" s="133">
        <v>2010</v>
      </c>
      <c r="D152" s="92" t="s">
        <v>41</v>
      </c>
      <c r="E152" s="135">
        <v>56800</v>
      </c>
      <c r="F152" s="135">
        <v>60400</v>
      </c>
      <c r="G152" s="135">
        <v>57823.09</v>
      </c>
      <c r="H152" s="140">
        <f t="shared" si="12"/>
        <v>95.73359271523178</v>
      </c>
    </row>
    <row r="153" spans="1:8" ht="38.25" customHeight="1">
      <c r="A153" s="129"/>
      <c r="B153" s="129"/>
      <c r="C153" s="133">
        <v>2030</v>
      </c>
      <c r="D153" s="92" t="s">
        <v>97</v>
      </c>
      <c r="E153" s="135">
        <v>82100</v>
      </c>
      <c r="F153" s="135">
        <v>114190</v>
      </c>
      <c r="G153" s="135">
        <v>114190</v>
      </c>
      <c r="H153" s="140">
        <f t="shared" si="12"/>
        <v>100</v>
      </c>
    </row>
    <row r="154" spans="1:8" ht="40.5" customHeight="1">
      <c r="A154" s="129"/>
      <c r="B154" s="133">
        <v>85214</v>
      </c>
      <c r="C154" s="133"/>
      <c r="D154" s="92" t="s">
        <v>101</v>
      </c>
      <c r="E154" s="135">
        <f>SUM(E155:E156)</f>
        <v>987000</v>
      </c>
      <c r="F154" s="135">
        <f>SUM(F155:F156)</f>
        <v>1998950</v>
      </c>
      <c r="G154" s="135">
        <f>SUM(G155:G156)</f>
        <v>1973610.4000000001</v>
      </c>
      <c r="H154" s="140">
        <f t="shared" si="12"/>
        <v>98.73235448610521</v>
      </c>
    </row>
    <row r="155" spans="1:8" ht="33" customHeight="1">
      <c r="A155" s="129"/>
      <c r="B155" s="133"/>
      <c r="C155" s="144" t="s">
        <v>44</v>
      </c>
      <c r="D155" s="92" t="s">
        <v>45</v>
      </c>
      <c r="E155" s="135">
        <v>0</v>
      </c>
      <c r="F155" s="135">
        <v>0</v>
      </c>
      <c r="G155" s="135">
        <v>6157.84</v>
      </c>
      <c r="H155" s="141" t="s">
        <v>18</v>
      </c>
    </row>
    <row r="156" spans="1:8" ht="43.5" customHeight="1">
      <c r="A156" s="129"/>
      <c r="B156" s="129"/>
      <c r="C156" s="133">
        <v>2030</v>
      </c>
      <c r="D156" s="92" t="s">
        <v>97</v>
      </c>
      <c r="E156" s="135">
        <v>987000</v>
      </c>
      <c r="F156" s="135">
        <v>1998950</v>
      </c>
      <c r="G156" s="135">
        <v>1967452.56</v>
      </c>
      <c r="H156" s="140">
        <f t="shared" si="12"/>
        <v>98.4243007578979</v>
      </c>
    </row>
    <row r="157" spans="1:8" ht="34.5" customHeight="1">
      <c r="A157" s="129"/>
      <c r="B157" s="129">
        <v>85215</v>
      </c>
      <c r="C157" s="133"/>
      <c r="D157" s="92" t="s">
        <v>182</v>
      </c>
      <c r="E157" s="135">
        <f>SUM(E158)</f>
        <v>0</v>
      </c>
      <c r="F157" s="135">
        <f>SUM(F158)</f>
        <v>0</v>
      </c>
      <c r="G157" s="135">
        <f>SUM(G158)</f>
        <v>1101.66</v>
      </c>
      <c r="H157" s="141" t="s">
        <v>18</v>
      </c>
    </row>
    <row r="158" spans="1:8" ht="37.5" customHeight="1">
      <c r="A158" s="129"/>
      <c r="B158" s="129"/>
      <c r="C158" s="144" t="s">
        <v>44</v>
      </c>
      <c r="D158" s="92" t="s">
        <v>45</v>
      </c>
      <c r="E158" s="135">
        <v>0</v>
      </c>
      <c r="F158" s="135">
        <v>0</v>
      </c>
      <c r="G158" s="135">
        <v>1101.66</v>
      </c>
      <c r="H158" s="141" t="s">
        <v>18</v>
      </c>
    </row>
    <row r="159" spans="1:8" ht="33" customHeight="1">
      <c r="A159" s="129"/>
      <c r="B159" s="129">
        <v>85216</v>
      </c>
      <c r="C159" s="133"/>
      <c r="D159" s="92" t="s">
        <v>355</v>
      </c>
      <c r="E159" s="135">
        <f>SUM(E160:E161)</f>
        <v>963000</v>
      </c>
      <c r="F159" s="135">
        <f>SUM(F160:F161)</f>
        <v>1307916</v>
      </c>
      <c r="G159" s="135">
        <f>SUM(G160:G161)</f>
        <v>1316347.46</v>
      </c>
      <c r="H159" s="140">
        <f t="shared" si="12"/>
        <v>100.64464843307978</v>
      </c>
    </row>
    <row r="160" spans="1:8" ht="32.25" customHeight="1">
      <c r="A160" s="129"/>
      <c r="B160" s="129"/>
      <c r="C160" s="144" t="s">
        <v>44</v>
      </c>
      <c r="D160" s="92" t="s">
        <v>45</v>
      </c>
      <c r="E160" s="135">
        <v>0</v>
      </c>
      <c r="F160" s="135">
        <v>0</v>
      </c>
      <c r="G160" s="135">
        <v>8431.46</v>
      </c>
      <c r="H160" s="141" t="s">
        <v>18</v>
      </c>
    </row>
    <row r="161" spans="1:8" ht="38.25" customHeight="1">
      <c r="A161" s="129"/>
      <c r="B161" s="129"/>
      <c r="C161" s="133">
        <v>2030</v>
      </c>
      <c r="D161" s="92" t="s">
        <v>97</v>
      </c>
      <c r="E161" s="135">
        <v>963000</v>
      </c>
      <c r="F161" s="135">
        <v>1307916</v>
      </c>
      <c r="G161" s="135">
        <v>1307916</v>
      </c>
      <c r="H161" s="140">
        <f t="shared" si="12"/>
        <v>100</v>
      </c>
    </row>
    <row r="162" spans="1:8" ht="30" customHeight="1">
      <c r="A162" s="129"/>
      <c r="B162" s="129">
        <v>85219</v>
      </c>
      <c r="C162" s="129"/>
      <c r="D162" s="137" t="s">
        <v>102</v>
      </c>
      <c r="E162" s="131">
        <f>SUM(E163:E167)</f>
        <v>701900</v>
      </c>
      <c r="F162" s="131">
        <f>SUM(F163:F167)</f>
        <v>1096200</v>
      </c>
      <c r="G162" s="131">
        <f>SUM(G163:G167)</f>
        <v>1081115.04</v>
      </c>
      <c r="H162" s="132">
        <f t="shared" si="12"/>
        <v>98.62388615216202</v>
      </c>
    </row>
    <row r="163" spans="1:8" ht="25.5" customHeight="1">
      <c r="A163" s="129"/>
      <c r="B163" s="129"/>
      <c r="C163" s="129" t="s">
        <v>16</v>
      </c>
      <c r="D163" s="137" t="s">
        <v>17</v>
      </c>
      <c r="E163" s="131">
        <v>0</v>
      </c>
      <c r="F163" s="131">
        <v>0</v>
      </c>
      <c r="G163" s="131">
        <v>60.38</v>
      </c>
      <c r="H163" s="138" t="s">
        <v>18</v>
      </c>
    </row>
    <row r="164" spans="1:8" ht="25.5" customHeight="1">
      <c r="A164" s="129"/>
      <c r="B164" s="129"/>
      <c r="C164" s="139" t="s">
        <v>44</v>
      </c>
      <c r="D164" s="137" t="s">
        <v>45</v>
      </c>
      <c r="E164" s="131">
        <v>0</v>
      </c>
      <c r="F164" s="131">
        <v>13036</v>
      </c>
      <c r="G164" s="131">
        <v>13217.7</v>
      </c>
      <c r="H164" s="132">
        <f t="shared" si="12"/>
        <v>101.393832463946</v>
      </c>
    </row>
    <row r="165" spans="1:8" ht="54.75" customHeight="1">
      <c r="A165" s="129"/>
      <c r="B165" s="129"/>
      <c r="C165" s="139">
        <v>2007</v>
      </c>
      <c r="D165" s="92" t="s">
        <v>353</v>
      </c>
      <c r="E165" s="131">
        <v>0</v>
      </c>
      <c r="F165" s="131">
        <v>287374</v>
      </c>
      <c r="G165" s="131">
        <v>272531.7</v>
      </c>
      <c r="H165" s="132">
        <f t="shared" si="12"/>
        <v>94.83519733865973</v>
      </c>
    </row>
    <row r="166" spans="1:8" ht="54.75" customHeight="1">
      <c r="A166" s="129"/>
      <c r="B166" s="129"/>
      <c r="C166" s="129">
        <v>2010</v>
      </c>
      <c r="D166" s="92" t="s">
        <v>41</v>
      </c>
      <c r="E166" s="131">
        <v>0</v>
      </c>
      <c r="F166" s="131">
        <v>38990</v>
      </c>
      <c r="G166" s="131">
        <v>38505.26</v>
      </c>
      <c r="H166" s="132">
        <f>G166/F166*100</f>
        <v>98.75675814311361</v>
      </c>
    </row>
    <row r="167" spans="1:8" ht="42" customHeight="1">
      <c r="A167" s="129"/>
      <c r="B167" s="129"/>
      <c r="C167" s="133">
        <v>2030</v>
      </c>
      <c r="D167" s="92" t="s">
        <v>97</v>
      </c>
      <c r="E167" s="135">
        <v>701900</v>
      </c>
      <c r="F167" s="135">
        <v>756800</v>
      </c>
      <c r="G167" s="135">
        <v>756800</v>
      </c>
      <c r="H167" s="140">
        <f>G167/F167*100</f>
        <v>100</v>
      </c>
    </row>
    <row r="168" spans="1:8" ht="43.5" customHeight="1">
      <c r="A168" s="129"/>
      <c r="B168" s="129">
        <v>85220</v>
      </c>
      <c r="C168" s="133"/>
      <c r="D168" s="92" t="s">
        <v>388</v>
      </c>
      <c r="E168" s="135">
        <f>SUM(E169)</f>
        <v>5000</v>
      </c>
      <c r="F168" s="135">
        <f>SUM(F169)</f>
        <v>5000</v>
      </c>
      <c r="G168" s="135">
        <f>SUM(G169)</f>
        <v>5315</v>
      </c>
      <c r="H168" s="140">
        <f>G168/F168*100</f>
        <v>106.3</v>
      </c>
    </row>
    <row r="169" spans="1:8" ht="37.5" customHeight="1">
      <c r="A169" s="129"/>
      <c r="B169" s="129"/>
      <c r="C169" s="144" t="s">
        <v>44</v>
      </c>
      <c r="D169" s="92" t="s">
        <v>45</v>
      </c>
      <c r="E169" s="135">
        <v>5000</v>
      </c>
      <c r="F169" s="135">
        <v>5000</v>
      </c>
      <c r="G169" s="135">
        <v>5315</v>
      </c>
      <c r="H169" s="140">
        <f>G169/F169*100</f>
        <v>106.3</v>
      </c>
    </row>
    <row r="170" spans="1:8" ht="35.25" customHeight="1">
      <c r="A170" s="129"/>
      <c r="B170" s="133">
        <v>85228</v>
      </c>
      <c r="C170" s="133"/>
      <c r="D170" s="92" t="s">
        <v>103</v>
      </c>
      <c r="E170" s="135">
        <f>SUM(E171:E173)</f>
        <v>403900</v>
      </c>
      <c r="F170" s="135">
        <f>SUM(F171:F173)</f>
        <v>338900</v>
      </c>
      <c r="G170" s="135">
        <f>SUM(G171:G173)</f>
        <v>261936.12</v>
      </c>
      <c r="H170" s="140">
        <f aca="true" t="shared" si="13" ref="H170:H190">G170/F170*100</f>
        <v>77.29009147241074</v>
      </c>
    </row>
    <row r="171" spans="1:8" ht="30.75" customHeight="1">
      <c r="A171" s="129"/>
      <c r="B171" s="129"/>
      <c r="C171" s="129" t="s">
        <v>14</v>
      </c>
      <c r="D171" s="137" t="s">
        <v>37</v>
      </c>
      <c r="E171" s="131">
        <v>270000</v>
      </c>
      <c r="F171" s="131">
        <v>270000</v>
      </c>
      <c r="G171" s="131">
        <v>194168.81</v>
      </c>
      <c r="H171" s="132">
        <f t="shared" si="13"/>
        <v>71.91437407407408</v>
      </c>
    </row>
    <row r="172" spans="1:8" ht="54" customHeight="1">
      <c r="A172" s="129"/>
      <c r="B172" s="129"/>
      <c r="C172" s="133">
        <v>2010</v>
      </c>
      <c r="D172" s="92" t="s">
        <v>11</v>
      </c>
      <c r="E172" s="135">
        <v>133000</v>
      </c>
      <c r="F172" s="135">
        <v>68000</v>
      </c>
      <c r="G172" s="135">
        <v>67470</v>
      </c>
      <c r="H172" s="140">
        <f t="shared" si="13"/>
        <v>99.22058823529412</v>
      </c>
    </row>
    <row r="173" spans="1:8" ht="47.25" customHeight="1">
      <c r="A173" s="129"/>
      <c r="B173" s="129"/>
      <c r="C173" s="133">
        <v>2360</v>
      </c>
      <c r="D173" s="92" t="s">
        <v>42</v>
      </c>
      <c r="E173" s="135">
        <v>900</v>
      </c>
      <c r="F173" s="135">
        <v>900</v>
      </c>
      <c r="G173" s="135">
        <v>297.31</v>
      </c>
      <c r="H173" s="140">
        <f t="shared" si="13"/>
        <v>33.034444444444446</v>
      </c>
    </row>
    <row r="174" spans="1:8" ht="30" customHeight="1">
      <c r="A174" s="129"/>
      <c r="B174" s="129">
        <v>85295</v>
      </c>
      <c r="C174" s="129"/>
      <c r="D174" s="92" t="s">
        <v>10</v>
      </c>
      <c r="E174" s="131">
        <f>SUM(E175:E177)</f>
        <v>275000</v>
      </c>
      <c r="F174" s="131">
        <f>SUM(F175:F177)</f>
        <v>575694</v>
      </c>
      <c r="G174" s="131">
        <f>SUM(G175:G177)</f>
        <v>576157.4</v>
      </c>
      <c r="H174" s="132">
        <f t="shared" si="13"/>
        <v>100.08049415140682</v>
      </c>
    </row>
    <row r="175" spans="1:8" ht="30" customHeight="1">
      <c r="A175" s="129"/>
      <c r="B175" s="129"/>
      <c r="C175" s="139" t="s">
        <v>44</v>
      </c>
      <c r="D175" s="92" t="s">
        <v>45</v>
      </c>
      <c r="E175" s="131">
        <v>0</v>
      </c>
      <c r="F175" s="131">
        <v>0</v>
      </c>
      <c r="G175" s="131">
        <v>463.4</v>
      </c>
      <c r="H175" s="138" t="s">
        <v>18</v>
      </c>
    </row>
    <row r="176" spans="1:8" ht="46.5" customHeight="1">
      <c r="A176" s="129"/>
      <c r="B176" s="129"/>
      <c r="C176" s="129">
        <v>2010</v>
      </c>
      <c r="D176" s="92" t="s">
        <v>11</v>
      </c>
      <c r="E176" s="131">
        <v>0</v>
      </c>
      <c r="F176" s="131">
        <v>226694</v>
      </c>
      <c r="G176" s="131">
        <v>226694</v>
      </c>
      <c r="H176" s="132">
        <f t="shared" si="13"/>
        <v>100</v>
      </c>
    </row>
    <row r="177" spans="1:8" ht="47.25" customHeight="1">
      <c r="A177" s="129"/>
      <c r="B177" s="129"/>
      <c r="C177" s="133">
        <v>2030</v>
      </c>
      <c r="D177" s="92" t="s">
        <v>97</v>
      </c>
      <c r="E177" s="135">
        <v>275000</v>
      </c>
      <c r="F177" s="135">
        <v>349000</v>
      </c>
      <c r="G177" s="135">
        <v>349000</v>
      </c>
      <c r="H177" s="140">
        <f t="shared" si="13"/>
        <v>100</v>
      </c>
    </row>
    <row r="178" spans="1:8" s="84" customFormat="1" ht="32.25" customHeight="1">
      <c r="A178" s="7">
        <v>853</v>
      </c>
      <c r="B178" s="7"/>
      <c r="C178" s="87"/>
      <c r="D178" s="143" t="s">
        <v>183</v>
      </c>
      <c r="E178" s="146">
        <f>SUM(E179,E184)</f>
        <v>468825</v>
      </c>
      <c r="F178" s="146">
        <f>SUM(F179,F184)</f>
        <v>783267</v>
      </c>
      <c r="G178" s="146">
        <f>SUM(G179,G184)</f>
        <v>599075.7</v>
      </c>
      <c r="H178" s="140">
        <f t="shared" si="13"/>
        <v>76.48422568549421</v>
      </c>
    </row>
    <row r="179" spans="1:8" ht="28.5" customHeight="1">
      <c r="A179" s="129"/>
      <c r="B179" s="129">
        <v>85305</v>
      </c>
      <c r="C179" s="133"/>
      <c r="D179" s="92" t="s">
        <v>184</v>
      </c>
      <c r="E179" s="135">
        <f>SUM(E180:E183)</f>
        <v>194808</v>
      </c>
      <c r="F179" s="135">
        <f>SUM(F180:F183)</f>
        <v>324108</v>
      </c>
      <c r="G179" s="135">
        <f>SUM(G180:G183)</f>
        <v>323277.82</v>
      </c>
      <c r="H179" s="140">
        <f t="shared" si="13"/>
        <v>99.74385698594295</v>
      </c>
    </row>
    <row r="180" spans="1:8" ht="28.5" customHeight="1">
      <c r="A180" s="129"/>
      <c r="B180" s="129"/>
      <c r="C180" s="144" t="s">
        <v>14</v>
      </c>
      <c r="D180" s="92" t="s">
        <v>37</v>
      </c>
      <c r="E180" s="135">
        <v>194808</v>
      </c>
      <c r="F180" s="135">
        <v>204908</v>
      </c>
      <c r="G180" s="135">
        <v>203615.6</v>
      </c>
      <c r="H180" s="140">
        <f t="shared" si="13"/>
        <v>99.36927791984695</v>
      </c>
    </row>
    <row r="181" spans="1:8" ht="35.25" customHeight="1">
      <c r="A181" s="129"/>
      <c r="B181" s="129"/>
      <c r="C181" s="144" t="s">
        <v>16</v>
      </c>
      <c r="D181" s="92" t="s">
        <v>85</v>
      </c>
      <c r="E181" s="135">
        <v>0</v>
      </c>
      <c r="F181" s="135">
        <v>0</v>
      </c>
      <c r="G181" s="135">
        <v>9.82</v>
      </c>
      <c r="H181" s="141" t="s">
        <v>18</v>
      </c>
    </row>
    <row r="182" spans="1:8" ht="35.25" customHeight="1">
      <c r="A182" s="129"/>
      <c r="B182" s="129"/>
      <c r="C182" s="144" t="s">
        <v>44</v>
      </c>
      <c r="D182" s="92" t="s">
        <v>45</v>
      </c>
      <c r="E182" s="135">
        <v>0</v>
      </c>
      <c r="F182" s="135">
        <v>0</v>
      </c>
      <c r="G182" s="135">
        <v>452.4</v>
      </c>
      <c r="H182" s="141" t="s">
        <v>18</v>
      </c>
    </row>
    <row r="183" spans="1:8" ht="51" customHeight="1">
      <c r="A183" s="129"/>
      <c r="B183" s="129"/>
      <c r="C183" s="144">
        <v>2030</v>
      </c>
      <c r="D183" s="92" t="s">
        <v>97</v>
      </c>
      <c r="E183" s="135">
        <v>0</v>
      </c>
      <c r="F183" s="135">
        <v>119200</v>
      </c>
      <c r="G183" s="135">
        <v>119200</v>
      </c>
      <c r="H183" s="140">
        <f t="shared" si="13"/>
        <v>100</v>
      </c>
    </row>
    <row r="184" spans="1:8" ht="29.25" customHeight="1">
      <c r="A184" s="129"/>
      <c r="B184" s="129">
        <v>85395</v>
      </c>
      <c r="C184" s="144"/>
      <c r="D184" s="92" t="s">
        <v>10</v>
      </c>
      <c r="E184" s="135">
        <f>SUM(E185:E186)</f>
        <v>274017</v>
      </c>
      <c r="F184" s="135">
        <f>SUM(F185:F186)</f>
        <v>459159</v>
      </c>
      <c r="G184" s="135">
        <f>SUM(G185:G186)</f>
        <v>275797.88</v>
      </c>
      <c r="H184" s="140">
        <f t="shared" si="13"/>
        <v>60.065876962010975</v>
      </c>
    </row>
    <row r="185" spans="1:8" ht="58.5" customHeight="1">
      <c r="A185" s="129"/>
      <c r="B185" s="129"/>
      <c r="C185" s="144">
        <v>2007</v>
      </c>
      <c r="D185" s="92" t="s">
        <v>353</v>
      </c>
      <c r="E185" s="135">
        <v>232914</v>
      </c>
      <c r="F185" s="135">
        <v>390285</v>
      </c>
      <c r="G185" s="135">
        <v>234428.17</v>
      </c>
      <c r="H185" s="140">
        <f t="shared" si="13"/>
        <v>60.0658928731568</v>
      </c>
    </row>
    <row r="186" spans="1:8" ht="62.25" customHeight="1">
      <c r="A186" s="129"/>
      <c r="B186" s="129"/>
      <c r="C186" s="144">
        <v>2009</v>
      </c>
      <c r="D186" s="92" t="s">
        <v>353</v>
      </c>
      <c r="E186" s="135">
        <v>41103</v>
      </c>
      <c r="F186" s="135">
        <v>68874</v>
      </c>
      <c r="G186" s="135">
        <v>41369.71</v>
      </c>
      <c r="H186" s="140">
        <f t="shared" si="13"/>
        <v>60.065786799082375</v>
      </c>
    </row>
    <row r="187" spans="1:256" s="84" customFormat="1" ht="32.25" customHeight="1">
      <c r="A187" s="7">
        <v>854</v>
      </c>
      <c r="B187" s="7"/>
      <c r="C187" s="87"/>
      <c r="D187" s="143" t="s">
        <v>104</v>
      </c>
      <c r="E187" s="146">
        <f>SUM(E188,E191)</f>
        <v>11</v>
      </c>
      <c r="F187" s="146">
        <f>SUM(F188,F191)</f>
        <v>625002</v>
      </c>
      <c r="G187" s="146">
        <f>SUM(G188,G191)</f>
        <v>461887.93</v>
      </c>
      <c r="H187" s="142">
        <f t="shared" si="13"/>
        <v>73.9018323141366</v>
      </c>
      <c r="IV187" s="9"/>
    </row>
    <row r="188" spans="1:8" ht="32.25" customHeight="1">
      <c r="A188" s="129"/>
      <c r="B188" s="129">
        <v>85407</v>
      </c>
      <c r="C188" s="133"/>
      <c r="D188" s="92" t="s">
        <v>105</v>
      </c>
      <c r="E188" s="135">
        <f>SUM(E189:E190)</f>
        <v>11</v>
      </c>
      <c r="F188" s="135">
        <f>SUM(F189:F190)</f>
        <v>97217</v>
      </c>
      <c r="G188" s="135">
        <f>SUM(G189:G190)</f>
        <v>5.7</v>
      </c>
      <c r="H188" s="142">
        <f t="shared" si="13"/>
        <v>0.005863172078957384</v>
      </c>
    </row>
    <row r="189" spans="1:8" ht="32.25" customHeight="1">
      <c r="A189" s="129"/>
      <c r="B189" s="129"/>
      <c r="C189" s="144" t="s">
        <v>16</v>
      </c>
      <c r="D189" s="92" t="s">
        <v>17</v>
      </c>
      <c r="E189" s="135">
        <v>11</v>
      </c>
      <c r="F189" s="135">
        <v>11</v>
      </c>
      <c r="G189" s="135">
        <v>5.7</v>
      </c>
      <c r="H189" s="142">
        <f t="shared" si="13"/>
        <v>51.81818181818182</v>
      </c>
    </row>
    <row r="190" spans="1:8" ht="54.75" customHeight="1">
      <c r="A190" s="129"/>
      <c r="B190" s="129"/>
      <c r="C190" s="144">
        <v>2007</v>
      </c>
      <c r="D190" s="92" t="s">
        <v>353</v>
      </c>
      <c r="E190" s="135">
        <v>0</v>
      </c>
      <c r="F190" s="135">
        <v>97206</v>
      </c>
      <c r="G190" s="135">
        <v>0</v>
      </c>
      <c r="H190" s="142">
        <f t="shared" si="13"/>
        <v>0</v>
      </c>
    </row>
    <row r="191" spans="1:8" ht="27.75" customHeight="1">
      <c r="A191" s="129"/>
      <c r="B191" s="129">
        <v>85415</v>
      </c>
      <c r="C191" s="133"/>
      <c r="D191" s="92" t="s">
        <v>106</v>
      </c>
      <c r="E191" s="135">
        <f>SUM(E192:E193)</f>
        <v>0</v>
      </c>
      <c r="F191" s="135">
        <f>SUM(F192:F193)</f>
        <v>527785</v>
      </c>
      <c r="G191" s="135">
        <f>SUM(G192:G193)</f>
        <v>461882.23</v>
      </c>
      <c r="H191" s="140">
        <f>G191/F191*100</f>
        <v>87.51333023863883</v>
      </c>
    </row>
    <row r="192" spans="1:8" ht="42.75" customHeight="1">
      <c r="A192" s="129"/>
      <c r="B192" s="129"/>
      <c r="C192" s="133">
        <v>2030</v>
      </c>
      <c r="D192" s="92" t="s">
        <v>97</v>
      </c>
      <c r="E192" s="135">
        <v>0</v>
      </c>
      <c r="F192" s="135">
        <v>307100</v>
      </c>
      <c r="G192" s="135">
        <v>306446.08</v>
      </c>
      <c r="H192" s="140">
        <f>G192/F192*100</f>
        <v>99.78706610224684</v>
      </c>
    </row>
    <row r="193" spans="1:8" ht="54" customHeight="1">
      <c r="A193" s="129"/>
      <c r="B193" s="129"/>
      <c r="C193" s="133">
        <v>2040</v>
      </c>
      <c r="D193" s="92" t="s">
        <v>456</v>
      </c>
      <c r="E193" s="135">
        <v>0</v>
      </c>
      <c r="F193" s="135">
        <v>220685</v>
      </c>
      <c r="G193" s="135">
        <v>155436.15</v>
      </c>
      <c r="H193" s="140">
        <f>G193/F193*100</f>
        <v>70.43349117520448</v>
      </c>
    </row>
    <row r="194" spans="1:8" s="84" customFormat="1" ht="38.25" customHeight="1">
      <c r="A194" s="7">
        <v>900</v>
      </c>
      <c r="B194" s="7"/>
      <c r="C194" s="87"/>
      <c r="D194" s="143" t="s">
        <v>310</v>
      </c>
      <c r="E194" s="146">
        <f>SUM(E195,E197,E200,E202)</f>
        <v>3265397</v>
      </c>
      <c r="F194" s="146">
        <f>SUM(F195,F197,F200,F202)</f>
        <v>9753732</v>
      </c>
      <c r="G194" s="146">
        <f>SUM(G195,G197,G200,G202)</f>
        <v>10006151.07</v>
      </c>
      <c r="H194" s="142">
        <f>G194/F194*100</f>
        <v>102.5879229611804</v>
      </c>
    </row>
    <row r="195" spans="1:8" ht="37.5" customHeight="1">
      <c r="A195" s="129"/>
      <c r="B195" s="129">
        <v>90013</v>
      </c>
      <c r="C195" s="144"/>
      <c r="D195" s="92" t="s">
        <v>191</v>
      </c>
      <c r="E195" s="135">
        <f>SUM(E196)</f>
        <v>0</v>
      </c>
      <c r="F195" s="135">
        <f>SUM(F196)</f>
        <v>0</v>
      </c>
      <c r="G195" s="135">
        <f>SUM(G196)</f>
        <v>330.82</v>
      </c>
      <c r="H195" s="141" t="s">
        <v>18</v>
      </c>
    </row>
    <row r="196" spans="1:8" ht="37.5" customHeight="1">
      <c r="A196" s="129"/>
      <c r="B196" s="129"/>
      <c r="C196" s="144" t="s">
        <v>44</v>
      </c>
      <c r="D196" s="92" t="s">
        <v>45</v>
      </c>
      <c r="E196" s="135">
        <v>0</v>
      </c>
      <c r="F196" s="135">
        <v>0</v>
      </c>
      <c r="G196" s="135">
        <v>330.82</v>
      </c>
      <c r="H196" s="141" t="s">
        <v>18</v>
      </c>
    </row>
    <row r="197" spans="1:8" ht="41.25" customHeight="1">
      <c r="A197" s="129"/>
      <c r="B197" s="129">
        <v>90019</v>
      </c>
      <c r="C197" s="133"/>
      <c r="D197" s="92" t="s">
        <v>365</v>
      </c>
      <c r="E197" s="135">
        <f>SUM(E198:E199)</f>
        <v>181000</v>
      </c>
      <c r="F197" s="135">
        <f>SUM(F198:F199)</f>
        <v>181000</v>
      </c>
      <c r="G197" s="135">
        <f>SUM(G198:G199)</f>
        <v>81868.64</v>
      </c>
      <c r="H197" s="140">
        <f>G197/F197*100</f>
        <v>45.23129281767956</v>
      </c>
    </row>
    <row r="198" spans="1:8" ht="41.25" customHeight="1">
      <c r="A198" s="129"/>
      <c r="B198" s="129"/>
      <c r="C198" s="144" t="s">
        <v>344</v>
      </c>
      <c r="D198" s="92" t="s">
        <v>349</v>
      </c>
      <c r="E198" s="135">
        <v>1000</v>
      </c>
      <c r="F198" s="135">
        <v>1000</v>
      </c>
      <c r="G198" s="135">
        <v>0</v>
      </c>
      <c r="H198" s="140">
        <f>G198/F198*100</f>
        <v>0</v>
      </c>
    </row>
    <row r="199" spans="1:8" ht="36.75" customHeight="1">
      <c r="A199" s="129"/>
      <c r="B199" s="129"/>
      <c r="C199" s="144" t="s">
        <v>27</v>
      </c>
      <c r="D199" s="92" t="s">
        <v>28</v>
      </c>
      <c r="E199" s="135">
        <v>180000</v>
      </c>
      <c r="F199" s="135">
        <v>180000</v>
      </c>
      <c r="G199" s="135">
        <v>81868.64</v>
      </c>
      <c r="H199" s="140">
        <f>G199/F199*100</f>
        <v>45.48257777777778</v>
      </c>
    </row>
    <row r="200" spans="1:8" ht="39" customHeight="1">
      <c r="A200" s="129"/>
      <c r="B200" s="129">
        <v>90020</v>
      </c>
      <c r="C200" s="133"/>
      <c r="D200" s="92" t="s">
        <v>311</v>
      </c>
      <c r="E200" s="135">
        <f>SUM(E201)</f>
        <v>0</v>
      </c>
      <c r="F200" s="135">
        <f>SUM(F201)</f>
        <v>0</v>
      </c>
      <c r="G200" s="135">
        <f>SUM(G201)</f>
        <v>3518.33</v>
      </c>
      <c r="H200" s="141" t="s">
        <v>18</v>
      </c>
    </row>
    <row r="201" spans="1:8" ht="34.5" customHeight="1">
      <c r="A201" s="129"/>
      <c r="B201" s="129"/>
      <c r="C201" s="144" t="s">
        <v>312</v>
      </c>
      <c r="D201" s="92" t="s">
        <v>313</v>
      </c>
      <c r="E201" s="135">
        <v>0</v>
      </c>
      <c r="F201" s="135">
        <v>0</v>
      </c>
      <c r="G201" s="135">
        <v>3518.33</v>
      </c>
      <c r="H201" s="141" t="s">
        <v>18</v>
      </c>
    </row>
    <row r="202" spans="1:8" ht="34.5" customHeight="1">
      <c r="A202" s="129"/>
      <c r="B202" s="129">
        <v>90095</v>
      </c>
      <c r="C202" s="144"/>
      <c r="D202" s="92" t="s">
        <v>10</v>
      </c>
      <c r="E202" s="135">
        <f>SUM(E203:E206)</f>
        <v>3084397</v>
      </c>
      <c r="F202" s="135">
        <f>SUM(F203:F206)</f>
        <v>9572732</v>
      </c>
      <c r="G202" s="135">
        <f>SUM(G203:G206)</f>
        <v>9920433.280000001</v>
      </c>
      <c r="H202" s="140">
        <f aca="true" t="shared" si="14" ref="H202:H212">G202/F202*100</f>
        <v>103.63220530983214</v>
      </c>
    </row>
    <row r="203" spans="1:8" ht="34.5" customHeight="1">
      <c r="A203" s="129"/>
      <c r="B203" s="129"/>
      <c r="C203" s="144" t="s">
        <v>454</v>
      </c>
      <c r="D203" s="92" t="s">
        <v>455</v>
      </c>
      <c r="E203" s="135">
        <v>2100000</v>
      </c>
      <c r="F203" s="135">
        <v>2100000</v>
      </c>
      <c r="G203" s="135">
        <v>2449337.34</v>
      </c>
      <c r="H203" s="140">
        <f t="shared" si="14"/>
        <v>116.63511142857142</v>
      </c>
    </row>
    <row r="204" spans="1:8" ht="31.5" customHeight="1">
      <c r="A204" s="129"/>
      <c r="B204" s="129"/>
      <c r="C204" s="144" t="s">
        <v>14</v>
      </c>
      <c r="D204" s="92" t="s">
        <v>37</v>
      </c>
      <c r="E204" s="135">
        <v>18000</v>
      </c>
      <c r="F204" s="135">
        <v>18000</v>
      </c>
      <c r="G204" s="135">
        <v>16362.5</v>
      </c>
      <c r="H204" s="140">
        <f t="shared" si="14"/>
        <v>90.90277777777777</v>
      </c>
    </row>
    <row r="205" spans="1:8" ht="56.25" customHeight="1">
      <c r="A205" s="129"/>
      <c r="B205" s="129"/>
      <c r="C205" s="144">
        <v>6207</v>
      </c>
      <c r="D205" s="92" t="s">
        <v>353</v>
      </c>
      <c r="E205" s="135">
        <v>966397</v>
      </c>
      <c r="F205" s="135">
        <v>7354732</v>
      </c>
      <c r="G205" s="135">
        <v>7354733.44</v>
      </c>
      <c r="H205" s="140">
        <f t="shared" si="14"/>
        <v>100.00001957923143</v>
      </c>
    </row>
    <row r="206" spans="1:8" ht="56.25" customHeight="1">
      <c r="A206" s="129"/>
      <c r="B206" s="129"/>
      <c r="C206" s="144">
        <v>6300</v>
      </c>
      <c r="D206" s="92" t="s">
        <v>457</v>
      </c>
      <c r="E206" s="135">
        <v>0</v>
      </c>
      <c r="F206" s="135">
        <v>100000</v>
      </c>
      <c r="G206" s="135">
        <v>100000</v>
      </c>
      <c r="H206" s="140">
        <f t="shared" si="14"/>
        <v>100</v>
      </c>
    </row>
    <row r="207" spans="1:8" ht="30.75" customHeight="1">
      <c r="A207" s="7">
        <v>926</v>
      </c>
      <c r="B207" s="7"/>
      <c r="C207" s="7"/>
      <c r="D207" s="136" t="s">
        <v>450</v>
      </c>
      <c r="E207" s="127">
        <f>SUM(E208)</f>
        <v>1853000</v>
      </c>
      <c r="F207" s="127">
        <f>SUM(F208)</f>
        <v>1926159</v>
      </c>
      <c r="G207" s="127">
        <f>SUM(G208)</f>
        <v>1365899.8900000001</v>
      </c>
      <c r="H207" s="128">
        <f t="shared" si="14"/>
        <v>70.91314320365038</v>
      </c>
    </row>
    <row r="208" spans="1:8" ht="30.75" customHeight="1">
      <c r="A208" s="129"/>
      <c r="B208" s="129">
        <v>92604</v>
      </c>
      <c r="C208" s="129"/>
      <c r="D208" s="137" t="s">
        <v>108</v>
      </c>
      <c r="E208" s="131">
        <f>SUM(E209:E212)</f>
        <v>1853000</v>
      </c>
      <c r="F208" s="131">
        <f>SUM(F209:F212)</f>
        <v>1926159</v>
      </c>
      <c r="G208" s="131">
        <f>SUM(G209:G212)</f>
        <v>1365899.8900000001</v>
      </c>
      <c r="H208" s="132">
        <f t="shared" si="14"/>
        <v>70.91314320365038</v>
      </c>
    </row>
    <row r="209" spans="1:8" ht="30.75" customHeight="1">
      <c r="A209" s="129"/>
      <c r="B209" s="129"/>
      <c r="C209" s="129" t="s">
        <v>14</v>
      </c>
      <c r="D209" s="137" t="s">
        <v>37</v>
      </c>
      <c r="E209" s="131">
        <v>1853000</v>
      </c>
      <c r="F209" s="131">
        <v>1881450</v>
      </c>
      <c r="G209" s="131">
        <v>1283280.93</v>
      </c>
      <c r="H209" s="132">
        <f t="shared" si="14"/>
        <v>68.20701745993782</v>
      </c>
    </row>
    <row r="210" spans="1:256" s="12" customFormat="1" ht="30.75" customHeight="1">
      <c r="A210" s="133"/>
      <c r="B210" s="133"/>
      <c r="C210" s="144" t="s">
        <v>400</v>
      </c>
      <c r="D210" s="92" t="s">
        <v>401</v>
      </c>
      <c r="E210" s="135">
        <v>0</v>
      </c>
      <c r="F210" s="135">
        <v>0</v>
      </c>
      <c r="G210" s="135">
        <v>4517.34</v>
      </c>
      <c r="H210" s="138" t="s">
        <v>18</v>
      </c>
      <c r="IU210" s="9"/>
      <c r="IV210" s="9"/>
    </row>
    <row r="211" spans="1:256" s="12" customFormat="1" ht="30.75" customHeight="1">
      <c r="A211" s="133"/>
      <c r="B211" s="133"/>
      <c r="C211" s="144" t="s">
        <v>16</v>
      </c>
      <c r="D211" s="92" t="s">
        <v>17</v>
      </c>
      <c r="E211" s="135">
        <v>0</v>
      </c>
      <c r="F211" s="135">
        <v>0</v>
      </c>
      <c r="G211" s="135">
        <v>121.86</v>
      </c>
      <c r="H211" s="138" t="s">
        <v>18</v>
      </c>
      <c r="K211" s="118"/>
      <c r="IU211" s="9"/>
      <c r="IV211" s="9"/>
    </row>
    <row r="212" spans="1:256" s="12" customFormat="1" ht="30.75" customHeight="1">
      <c r="A212" s="133"/>
      <c r="B212" s="133"/>
      <c r="C212" s="133" t="s">
        <v>44</v>
      </c>
      <c r="D212" s="92" t="s">
        <v>45</v>
      </c>
      <c r="E212" s="135">
        <v>0</v>
      </c>
      <c r="F212" s="135">
        <v>44709</v>
      </c>
      <c r="G212" s="135">
        <v>77979.76</v>
      </c>
      <c r="H212" s="132">
        <f t="shared" si="14"/>
        <v>174.41624728801804</v>
      </c>
      <c r="K212" s="118"/>
      <c r="IU212" s="9"/>
      <c r="IV212" s="9"/>
    </row>
    <row r="213" spans="1:8" s="84" customFormat="1" ht="34.5" customHeight="1">
      <c r="A213" s="147"/>
      <c r="B213" s="147"/>
      <c r="C213" s="147"/>
      <c r="D213" s="148" t="s">
        <v>109</v>
      </c>
      <c r="E213" s="149">
        <f>SUM(E207,E194,E187,E178,E132,E129,E106,E101,E69,E62,E59,E56,E41,E34,E22,E18,E9,E6)</f>
        <v>159395197</v>
      </c>
      <c r="F213" s="149">
        <f>SUM(F207,F194,F187,F178,F132,F129,F106,F101,F69,F62,F59,F56,F41,F34,F22,F18,F9,F6)</f>
        <v>180403773.75</v>
      </c>
      <c r="G213" s="149">
        <f>SUM(G207,G194,G187,G178,G132,G129,G106,G101,G69,G62,G59,G56,G41,G34,G22,G18,G9,G6)</f>
        <v>171827107.26000002</v>
      </c>
      <c r="H213" s="150">
        <f>G213/F213*100</f>
        <v>95.24584973378364</v>
      </c>
    </row>
    <row r="214" spans="1:8" ht="10.5">
      <c r="A214" s="151"/>
      <c r="B214" s="151"/>
      <c r="C214" s="151"/>
      <c r="D214" s="152"/>
      <c r="E214" s="153"/>
      <c r="F214" s="153"/>
      <c r="G214" s="153"/>
      <c r="H214" s="154"/>
    </row>
    <row r="215" spans="1:8" ht="10.5">
      <c r="A215" s="155"/>
      <c r="B215" s="155"/>
      <c r="C215" s="155"/>
      <c r="D215" s="156"/>
      <c r="E215" s="157"/>
      <c r="F215" s="157"/>
      <c r="G215" s="157"/>
      <c r="H215" s="158"/>
    </row>
    <row r="216" spans="1:8" ht="10.5">
      <c r="A216" s="155"/>
      <c r="B216" s="155"/>
      <c r="C216" s="155"/>
      <c r="D216" s="156"/>
      <c r="E216" s="157"/>
      <c r="F216" s="157"/>
      <c r="G216" s="157"/>
      <c r="H216" s="158"/>
    </row>
    <row r="217" spans="1:8" ht="10.5">
      <c r="A217" s="155"/>
      <c r="B217" s="155"/>
      <c r="C217" s="155"/>
      <c r="D217" s="156"/>
      <c r="E217" s="157"/>
      <c r="F217" s="157"/>
      <c r="G217" s="157"/>
      <c r="H217" s="158"/>
    </row>
    <row r="218" spans="1:8" ht="10.5">
      <c r="A218" s="155"/>
      <c r="B218" s="155"/>
      <c r="C218" s="155"/>
      <c r="D218" s="156"/>
      <c r="E218" s="157"/>
      <c r="F218" s="157"/>
      <c r="G218" s="157"/>
      <c r="H218" s="158"/>
    </row>
    <row r="219" spans="1:8" ht="10.5">
      <c r="A219" s="155"/>
      <c r="B219" s="155"/>
      <c r="C219" s="155"/>
      <c r="D219" s="156"/>
      <c r="E219" s="157"/>
      <c r="F219" s="157"/>
      <c r="G219" s="157"/>
      <c r="H219" s="158"/>
    </row>
    <row r="220" spans="1:8" ht="10.5">
      <c r="A220" s="155"/>
      <c r="B220" s="155"/>
      <c r="C220" s="155"/>
      <c r="D220" s="156"/>
      <c r="E220" s="157"/>
      <c r="F220" s="157"/>
      <c r="G220" s="157"/>
      <c r="H220" s="158"/>
    </row>
    <row r="221" spans="1:8" ht="10.5">
      <c r="A221" s="155"/>
      <c r="B221" s="155"/>
      <c r="C221" s="155"/>
      <c r="D221" s="156"/>
      <c r="E221" s="157"/>
      <c r="F221" s="157"/>
      <c r="G221" s="157"/>
      <c r="H221" s="158"/>
    </row>
    <row r="222" spans="1:8" ht="10.5">
      <c r="A222" s="155"/>
      <c r="B222" s="155"/>
      <c r="C222" s="155"/>
      <c r="D222" s="156"/>
      <c r="E222" s="157"/>
      <c r="F222" s="157"/>
      <c r="G222" s="157"/>
      <c r="H222" s="158"/>
    </row>
    <row r="223" spans="1:8" ht="10.5">
      <c r="A223" s="155"/>
      <c r="B223" s="155"/>
      <c r="C223" s="155"/>
      <c r="D223" s="156"/>
      <c r="E223" s="157"/>
      <c r="F223" s="157"/>
      <c r="G223" s="157"/>
      <c r="H223" s="158"/>
    </row>
    <row r="224" spans="1:8" ht="10.5">
      <c r="A224" s="155"/>
      <c r="B224" s="155"/>
      <c r="C224" s="155"/>
      <c r="D224" s="156"/>
      <c r="E224" s="157"/>
      <c r="F224" s="157"/>
      <c r="G224" s="157"/>
      <c r="H224" s="158"/>
    </row>
    <row r="225" spans="1:8" ht="10.5">
      <c r="A225" s="155"/>
      <c r="B225" s="155"/>
      <c r="C225" s="155"/>
      <c r="D225" s="156"/>
      <c r="E225" s="157"/>
      <c r="F225" s="157"/>
      <c r="G225" s="157"/>
      <c r="H225" s="158"/>
    </row>
    <row r="226" spans="1:8" ht="10.5">
      <c r="A226" s="155"/>
      <c r="B226" s="155"/>
      <c r="C226" s="155"/>
      <c r="D226" s="156"/>
      <c r="E226" s="157"/>
      <c r="F226" s="157"/>
      <c r="G226" s="157"/>
      <c r="H226" s="158"/>
    </row>
    <row r="227" spans="1:8" ht="10.5">
      <c r="A227" s="155"/>
      <c r="B227" s="155"/>
      <c r="C227" s="155"/>
      <c r="D227" s="156"/>
      <c r="E227" s="157"/>
      <c r="F227" s="157"/>
      <c r="G227" s="157"/>
      <c r="H227" s="158"/>
    </row>
    <row r="228" spans="1:8" ht="10.5">
      <c r="A228" s="155"/>
      <c r="B228" s="155"/>
      <c r="C228" s="155"/>
      <c r="D228" s="156"/>
      <c r="E228" s="157"/>
      <c r="F228" s="157"/>
      <c r="G228" s="157"/>
      <c r="H228" s="158"/>
    </row>
    <row r="229" spans="1:8" ht="10.5">
      <c r="A229" s="155"/>
      <c r="B229" s="155"/>
      <c r="C229" s="155"/>
      <c r="D229" s="156"/>
      <c r="E229" s="157"/>
      <c r="F229" s="157"/>
      <c r="G229" s="157"/>
      <c r="H229" s="158"/>
    </row>
    <row r="230" spans="1:8" ht="10.5">
      <c r="A230" s="155"/>
      <c r="B230" s="155"/>
      <c r="C230" s="155"/>
      <c r="D230" s="156"/>
      <c r="E230" s="157"/>
      <c r="F230" s="157"/>
      <c r="G230" s="157"/>
      <c r="H230" s="158"/>
    </row>
    <row r="231" spans="1:8" ht="10.5">
      <c r="A231" s="155"/>
      <c r="B231" s="155"/>
      <c r="C231" s="155"/>
      <c r="D231" s="156"/>
      <c r="E231" s="157"/>
      <c r="F231" s="157"/>
      <c r="G231" s="157"/>
      <c r="H231" s="158"/>
    </row>
    <row r="232" spans="1:8" ht="10.5">
      <c r="A232" s="155"/>
      <c r="B232" s="155"/>
      <c r="C232" s="155"/>
      <c r="D232" s="156"/>
      <c r="E232" s="157"/>
      <c r="F232" s="157"/>
      <c r="G232" s="157"/>
      <c r="H232" s="158"/>
    </row>
    <row r="233" spans="1:8" ht="10.5">
      <c r="A233" s="155"/>
      <c r="B233" s="155"/>
      <c r="C233" s="155"/>
      <c r="D233" s="156"/>
      <c r="E233" s="157"/>
      <c r="F233" s="157"/>
      <c r="G233" s="157"/>
      <c r="H233" s="158"/>
    </row>
    <row r="234" spans="1:8" ht="10.5">
      <c r="A234" s="155"/>
      <c r="B234" s="155"/>
      <c r="C234" s="155"/>
      <c r="D234" s="156"/>
      <c r="E234" s="157"/>
      <c r="F234" s="157"/>
      <c r="G234" s="157"/>
      <c r="H234" s="158"/>
    </row>
    <row r="235" spans="1:8" ht="10.5">
      <c r="A235" s="155"/>
      <c r="B235" s="155"/>
      <c r="C235" s="155"/>
      <c r="D235" s="156"/>
      <c r="E235" s="157"/>
      <c r="F235" s="157"/>
      <c r="G235" s="157"/>
      <c r="H235" s="158"/>
    </row>
    <row r="236" spans="1:8" ht="10.5">
      <c r="A236" s="155"/>
      <c r="B236" s="155"/>
      <c r="C236" s="155"/>
      <c r="D236" s="156"/>
      <c r="E236" s="157"/>
      <c r="F236" s="157"/>
      <c r="G236" s="157"/>
      <c r="H236" s="158"/>
    </row>
    <row r="237" spans="1:8" ht="10.5">
      <c r="A237" s="155"/>
      <c r="B237" s="155"/>
      <c r="C237" s="155"/>
      <c r="D237" s="156"/>
      <c r="E237" s="157"/>
      <c r="F237" s="157"/>
      <c r="G237" s="157"/>
      <c r="H237" s="158"/>
    </row>
    <row r="238" spans="1:8" ht="10.5">
      <c r="A238" s="155"/>
      <c r="B238" s="155"/>
      <c r="C238" s="155"/>
      <c r="D238" s="156"/>
      <c r="E238" s="157"/>
      <c r="F238" s="157"/>
      <c r="G238" s="157"/>
      <c r="H238" s="158"/>
    </row>
    <row r="239" spans="1:8" ht="10.5">
      <c r="A239" s="155"/>
      <c r="B239" s="155"/>
      <c r="C239" s="155"/>
      <c r="D239" s="156"/>
      <c r="E239" s="157"/>
      <c r="F239" s="157"/>
      <c r="G239" s="157"/>
      <c r="H239" s="158"/>
    </row>
    <row r="240" spans="1:8" ht="10.5">
      <c r="A240" s="155"/>
      <c r="B240" s="155"/>
      <c r="C240" s="155"/>
      <c r="D240" s="156"/>
      <c r="E240" s="157"/>
      <c r="F240" s="157"/>
      <c r="G240" s="157"/>
      <c r="H240" s="158"/>
    </row>
    <row r="241" spans="1:8" ht="10.5">
      <c r="A241" s="155"/>
      <c r="B241" s="155"/>
      <c r="C241" s="155"/>
      <c r="D241" s="156"/>
      <c r="E241" s="157"/>
      <c r="F241" s="157"/>
      <c r="G241" s="157"/>
      <c r="H241" s="158"/>
    </row>
    <row r="242" spans="1:8" ht="10.5">
      <c r="A242" s="155"/>
      <c r="B242" s="155"/>
      <c r="C242" s="155"/>
      <c r="D242" s="156"/>
      <c r="E242" s="157"/>
      <c r="F242" s="157"/>
      <c r="G242" s="157"/>
      <c r="H242" s="158"/>
    </row>
    <row r="243" spans="1:8" ht="10.5">
      <c r="A243" s="155"/>
      <c r="B243" s="155"/>
      <c r="C243" s="155"/>
      <c r="D243" s="156"/>
      <c r="E243" s="157"/>
      <c r="F243" s="157"/>
      <c r="G243" s="157"/>
      <c r="H243" s="158"/>
    </row>
    <row r="244" spans="1:8" ht="10.5">
      <c r="A244" s="155"/>
      <c r="B244" s="155"/>
      <c r="C244" s="155"/>
      <c r="D244" s="156"/>
      <c r="E244" s="159"/>
      <c r="F244" s="159"/>
      <c r="G244" s="157"/>
      <c r="H244" s="158"/>
    </row>
    <row r="245" spans="1:8" ht="10.5">
      <c r="A245" s="155"/>
      <c r="B245" s="155"/>
      <c r="C245" s="155"/>
      <c r="D245" s="156"/>
      <c r="E245" s="159"/>
      <c r="F245" s="159"/>
      <c r="G245" s="157"/>
      <c r="H245" s="158"/>
    </row>
    <row r="246" spans="1:8" ht="10.5">
      <c r="A246" s="155"/>
      <c r="B246" s="155"/>
      <c r="C246" s="155"/>
      <c r="D246" s="156"/>
      <c r="E246" s="159"/>
      <c r="F246" s="159"/>
      <c r="G246" s="157"/>
      <c r="H246" s="158"/>
    </row>
    <row r="247" spans="1:8" ht="10.5">
      <c r="A247" s="155"/>
      <c r="B247" s="155"/>
      <c r="C247" s="155"/>
      <c r="D247" s="156"/>
      <c r="E247" s="159"/>
      <c r="F247" s="159"/>
      <c r="G247" s="157"/>
      <c r="H247" s="158"/>
    </row>
    <row r="248" spans="1:8" ht="10.5">
      <c r="A248" s="155"/>
      <c r="B248" s="155"/>
      <c r="C248" s="155"/>
      <c r="D248" s="156"/>
      <c r="E248" s="159"/>
      <c r="F248" s="159"/>
      <c r="G248" s="157"/>
      <c r="H248" s="158"/>
    </row>
    <row r="249" spans="1:8" ht="10.5">
      <c r="A249" s="155"/>
      <c r="B249" s="155"/>
      <c r="C249" s="155"/>
      <c r="D249" s="156"/>
      <c r="E249" s="159"/>
      <c r="F249" s="159"/>
      <c r="G249" s="157"/>
      <c r="H249" s="158"/>
    </row>
    <row r="250" spans="1:8" ht="10.5">
      <c r="A250" s="155"/>
      <c r="B250" s="155"/>
      <c r="C250" s="155"/>
      <c r="D250" s="156"/>
      <c r="E250" s="159"/>
      <c r="F250" s="159"/>
      <c r="G250" s="157"/>
      <c r="H250" s="158"/>
    </row>
    <row r="251" spans="1:8" ht="10.5">
      <c r="A251" s="155"/>
      <c r="B251" s="155"/>
      <c r="C251" s="155"/>
      <c r="D251" s="156"/>
      <c r="E251" s="159"/>
      <c r="F251" s="159"/>
      <c r="G251" s="157"/>
      <c r="H251" s="158"/>
    </row>
    <row r="252" spans="1:8" ht="10.5">
      <c r="A252" s="155"/>
      <c r="B252" s="155"/>
      <c r="C252" s="155"/>
      <c r="D252" s="156"/>
      <c r="E252" s="159"/>
      <c r="F252" s="159"/>
      <c r="G252" s="157"/>
      <c r="H252" s="158"/>
    </row>
    <row r="253" spans="1:8" ht="10.5">
      <c r="A253" s="155"/>
      <c r="B253" s="155"/>
      <c r="C253" s="155"/>
      <c r="D253" s="156"/>
      <c r="E253" s="159"/>
      <c r="F253" s="159"/>
      <c r="G253" s="157"/>
      <c r="H253" s="158"/>
    </row>
    <row r="254" spans="1:8" ht="10.5">
      <c r="A254" s="155"/>
      <c r="B254" s="155"/>
      <c r="C254" s="155"/>
      <c r="D254" s="156"/>
      <c r="E254" s="159"/>
      <c r="F254" s="159"/>
      <c r="G254" s="157"/>
      <c r="H254" s="158"/>
    </row>
    <row r="255" spans="1:8" ht="10.5">
      <c r="A255" s="155"/>
      <c r="B255" s="155"/>
      <c r="C255" s="155"/>
      <c r="D255" s="156"/>
      <c r="E255" s="160"/>
      <c r="F255" s="160"/>
      <c r="G255" s="157"/>
      <c r="H255" s="158"/>
    </row>
    <row r="256" spans="1:8" ht="10.5">
      <c r="A256" s="155"/>
      <c r="B256" s="155"/>
      <c r="C256" s="155"/>
      <c r="D256" s="156"/>
      <c r="E256" s="160"/>
      <c r="F256" s="160"/>
      <c r="G256" s="157"/>
      <c r="H256" s="158"/>
    </row>
    <row r="257" spans="1:8" ht="10.5">
      <c r="A257" s="155"/>
      <c r="B257" s="155"/>
      <c r="C257" s="155"/>
      <c r="D257" s="156"/>
      <c r="E257" s="160"/>
      <c r="F257" s="160"/>
      <c r="G257" s="157"/>
      <c r="H257" s="158"/>
    </row>
    <row r="258" spans="1:8" ht="10.5">
      <c r="A258" s="155"/>
      <c r="B258" s="155"/>
      <c r="C258" s="155"/>
      <c r="D258" s="156"/>
      <c r="E258" s="160"/>
      <c r="F258" s="160"/>
      <c r="G258" s="157"/>
      <c r="H258" s="158"/>
    </row>
    <row r="259" spans="1:8" ht="10.5">
      <c r="A259" s="155"/>
      <c r="B259" s="155"/>
      <c r="C259" s="155"/>
      <c r="D259" s="156"/>
      <c r="E259" s="160"/>
      <c r="F259" s="160"/>
      <c r="G259" s="157"/>
      <c r="H259" s="158"/>
    </row>
    <row r="260" spans="1:8" ht="10.5">
      <c r="A260" s="155"/>
      <c r="B260" s="155"/>
      <c r="C260" s="155"/>
      <c r="D260" s="156"/>
      <c r="E260" s="160"/>
      <c r="F260" s="160"/>
      <c r="G260" s="157"/>
      <c r="H260" s="158"/>
    </row>
    <row r="261" spans="1:8" ht="10.5">
      <c r="A261" s="155"/>
      <c r="B261" s="155"/>
      <c r="C261" s="155"/>
      <c r="D261" s="156"/>
      <c r="E261" s="160"/>
      <c r="F261" s="160"/>
      <c r="G261" s="160"/>
      <c r="H261" s="158"/>
    </row>
    <row r="262" spans="1:8" ht="10.5">
      <c r="A262" s="155"/>
      <c r="B262" s="155"/>
      <c r="C262" s="155"/>
      <c r="D262" s="156"/>
      <c r="E262" s="160"/>
      <c r="F262" s="160"/>
      <c r="G262" s="160"/>
      <c r="H262" s="158"/>
    </row>
    <row r="263" spans="1:8" ht="10.5">
      <c r="A263" s="155"/>
      <c r="B263" s="155"/>
      <c r="C263" s="155"/>
      <c r="D263" s="156"/>
      <c r="E263" s="160"/>
      <c r="F263" s="160"/>
      <c r="G263" s="160"/>
      <c r="H263" s="158"/>
    </row>
    <row r="264" spans="1:8" ht="10.5">
      <c r="A264" s="155"/>
      <c r="B264" s="155"/>
      <c r="C264" s="155"/>
      <c r="D264" s="156"/>
      <c r="E264" s="160"/>
      <c r="F264" s="160"/>
      <c r="G264" s="160"/>
      <c r="H264" s="158"/>
    </row>
    <row r="265" spans="1:8" ht="10.5">
      <c r="A265" s="155"/>
      <c r="B265" s="155"/>
      <c r="C265" s="155"/>
      <c r="D265" s="156"/>
      <c r="E265" s="160"/>
      <c r="F265" s="160"/>
      <c r="G265" s="160"/>
      <c r="H265" s="158"/>
    </row>
    <row r="266" spans="1:8" ht="10.5">
      <c r="A266" s="155"/>
      <c r="B266" s="155"/>
      <c r="C266" s="155"/>
      <c r="D266" s="156"/>
      <c r="E266" s="160"/>
      <c r="F266" s="160"/>
      <c r="G266" s="160"/>
      <c r="H266" s="158"/>
    </row>
    <row r="267" spans="1:8" ht="10.5">
      <c r="A267" s="155"/>
      <c r="B267" s="155"/>
      <c r="C267" s="155"/>
      <c r="D267" s="156"/>
      <c r="E267" s="160"/>
      <c r="F267" s="160"/>
      <c r="G267" s="160"/>
      <c r="H267" s="158"/>
    </row>
    <row r="268" spans="1:8" ht="10.5">
      <c r="A268" s="155"/>
      <c r="B268" s="155"/>
      <c r="C268" s="155"/>
      <c r="D268" s="156"/>
      <c r="E268" s="160"/>
      <c r="F268" s="160"/>
      <c r="G268" s="160"/>
      <c r="H268" s="158"/>
    </row>
    <row r="269" spans="1:8" ht="10.5">
      <c r="A269" s="155"/>
      <c r="B269" s="155"/>
      <c r="C269" s="155"/>
      <c r="D269" s="156"/>
      <c r="E269" s="160"/>
      <c r="F269" s="160"/>
      <c r="G269" s="160"/>
      <c r="H269" s="158"/>
    </row>
    <row r="270" spans="1:8" ht="10.5">
      <c r="A270" s="155"/>
      <c r="B270" s="155"/>
      <c r="C270" s="155"/>
      <c r="D270" s="156"/>
      <c r="E270" s="160"/>
      <c r="F270" s="160"/>
      <c r="G270" s="160"/>
      <c r="H270" s="158"/>
    </row>
    <row r="271" spans="1:8" ht="10.5">
      <c r="A271" s="155"/>
      <c r="B271" s="155"/>
      <c r="C271" s="155"/>
      <c r="D271" s="156"/>
      <c r="E271" s="160"/>
      <c r="F271" s="160"/>
      <c r="G271" s="160"/>
      <c r="H271" s="158"/>
    </row>
    <row r="272" spans="1:8" ht="10.5">
      <c r="A272" s="155"/>
      <c r="B272" s="155"/>
      <c r="C272" s="155"/>
      <c r="D272" s="156"/>
      <c r="E272" s="160"/>
      <c r="F272" s="160"/>
      <c r="G272" s="160"/>
      <c r="H272" s="158"/>
    </row>
    <row r="273" spans="1:8" ht="10.5">
      <c r="A273" s="155"/>
      <c r="B273" s="155"/>
      <c r="C273" s="155"/>
      <c r="D273" s="156"/>
      <c r="E273" s="160"/>
      <c r="F273" s="160"/>
      <c r="G273" s="160"/>
      <c r="H273" s="158"/>
    </row>
    <row r="274" spans="1:8" ht="10.5">
      <c r="A274" s="155"/>
      <c r="B274" s="155"/>
      <c r="C274" s="155"/>
      <c r="D274" s="156"/>
      <c r="E274" s="160"/>
      <c r="F274" s="160"/>
      <c r="G274" s="160"/>
      <c r="H274" s="158"/>
    </row>
    <row r="275" spans="1:8" ht="10.5">
      <c r="A275" s="155"/>
      <c r="B275" s="155"/>
      <c r="C275" s="155"/>
      <c r="D275" s="156"/>
      <c r="E275" s="160"/>
      <c r="F275" s="160"/>
      <c r="G275" s="160"/>
      <c r="H275" s="158"/>
    </row>
    <row r="276" spans="1:8" ht="10.5">
      <c r="A276" s="155"/>
      <c r="B276" s="155"/>
      <c r="C276" s="155"/>
      <c r="D276" s="156"/>
      <c r="E276" s="160"/>
      <c r="F276" s="160"/>
      <c r="G276" s="160"/>
      <c r="H276" s="158"/>
    </row>
    <row r="277" spans="1:8" ht="10.5">
      <c r="A277" s="155"/>
      <c r="B277" s="155"/>
      <c r="C277" s="155"/>
      <c r="D277" s="156"/>
      <c r="E277" s="160"/>
      <c r="F277" s="160"/>
      <c r="G277" s="160"/>
      <c r="H277" s="158"/>
    </row>
    <row r="278" spans="1:8" ht="10.5">
      <c r="A278" s="155"/>
      <c r="B278" s="155"/>
      <c r="C278" s="155"/>
      <c r="D278" s="156"/>
      <c r="E278" s="160"/>
      <c r="F278" s="160"/>
      <c r="G278" s="160"/>
      <c r="H278" s="158"/>
    </row>
    <row r="279" spans="1:8" ht="10.5">
      <c r="A279" s="155"/>
      <c r="B279" s="155"/>
      <c r="C279" s="155"/>
      <c r="D279" s="156"/>
      <c r="E279" s="160"/>
      <c r="F279" s="160"/>
      <c r="G279" s="160"/>
      <c r="H279" s="158"/>
    </row>
    <row r="280" spans="1:8" ht="10.5">
      <c r="A280" s="155"/>
      <c r="B280" s="155"/>
      <c r="C280" s="155"/>
      <c r="D280" s="156"/>
      <c r="E280" s="160"/>
      <c r="F280" s="160"/>
      <c r="G280" s="160"/>
      <c r="H280" s="158"/>
    </row>
    <row r="281" spans="1:8" ht="10.5">
      <c r="A281" s="155"/>
      <c r="B281" s="155"/>
      <c r="C281" s="155"/>
      <c r="D281" s="156"/>
      <c r="E281" s="160"/>
      <c r="F281" s="160"/>
      <c r="G281" s="160"/>
      <c r="H281" s="158"/>
    </row>
    <row r="282" spans="1:8" ht="10.5">
      <c r="A282" s="155"/>
      <c r="B282" s="155"/>
      <c r="C282" s="155"/>
      <c r="D282" s="156"/>
      <c r="E282" s="160"/>
      <c r="F282" s="160"/>
      <c r="G282" s="160"/>
      <c r="H282" s="158"/>
    </row>
    <row r="283" spans="1:8" ht="10.5">
      <c r="A283" s="155"/>
      <c r="B283" s="155"/>
      <c r="C283" s="155"/>
      <c r="D283" s="156"/>
      <c r="E283" s="160"/>
      <c r="F283" s="160"/>
      <c r="G283" s="160"/>
      <c r="H283" s="158"/>
    </row>
    <row r="284" spans="1:8" ht="10.5">
      <c r="A284" s="155"/>
      <c r="B284" s="155"/>
      <c r="C284" s="155"/>
      <c r="D284" s="156"/>
      <c r="E284" s="160"/>
      <c r="F284" s="160"/>
      <c r="G284" s="160"/>
      <c r="H284" s="158"/>
    </row>
    <row r="285" spans="1:8" ht="10.5">
      <c r="A285" s="155"/>
      <c r="B285" s="155"/>
      <c r="C285" s="155"/>
      <c r="D285" s="156"/>
      <c r="E285" s="160"/>
      <c r="F285" s="160"/>
      <c r="G285" s="160"/>
      <c r="H285" s="158"/>
    </row>
    <row r="286" spans="1:8" ht="10.5">
      <c r="A286" s="155"/>
      <c r="B286" s="155"/>
      <c r="C286" s="155"/>
      <c r="D286" s="156"/>
      <c r="E286" s="160"/>
      <c r="F286" s="160"/>
      <c r="G286" s="160"/>
      <c r="H286" s="158"/>
    </row>
    <row r="287" spans="1:8" ht="10.5">
      <c r="A287" s="155"/>
      <c r="B287" s="155"/>
      <c r="C287" s="155"/>
      <c r="D287" s="156"/>
      <c r="E287" s="160"/>
      <c r="F287" s="160"/>
      <c r="G287" s="160"/>
      <c r="H287" s="158"/>
    </row>
    <row r="288" spans="1:8" ht="10.5">
      <c r="A288" s="155"/>
      <c r="B288" s="155"/>
      <c r="C288" s="155"/>
      <c r="D288" s="156"/>
      <c r="E288" s="160"/>
      <c r="F288" s="160"/>
      <c r="G288" s="160"/>
      <c r="H288" s="158"/>
    </row>
    <row r="289" spans="1:8" ht="10.5">
      <c r="A289" s="155"/>
      <c r="B289" s="155"/>
      <c r="C289" s="155"/>
      <c r="D289" s="156"/>
      <c r="E289" s="160"/>
      <c r="F289" s="160"/>
      <c r="G289" s="160"/>
      <c r="H289" s="158"/>
    </row>
    <row r="290" spans="1:8" ht="10.5">
      <c r="A290" s="155"/>
      <c r="B290" s="155"/>
      <c r="C290" s="155"/>
      <c r="D290" s="156"/>
      <c r="E290" s="160"/>
      <c r="F290" s="160"/>
      <c r="G290" s="160"/>
      <c r="H290" s="158"/>
    </row>
    <row r="291" spans="1:8" ht="10.5">
      <c r="A291" s="155"/>
      <c r="B291" s="155"/>
      <c r="C291" s="155"/>
      <c r="D291" s="156"/>
      <c r="E291" s="160"/>
      <c r="F291" s="160"/>
      <c r="G291" s="160"/>
      <c r="H291" s="158"/>
    </row>
    <row r="292" spans="1:8" ht="10.5">
      <c r="A292" s="155"/>
      <c r="B292" s="155"/>
      <c r="C292" s="155"/>
      <c r="D292" s="156"/>
      <c r="E292" s="160"/>
      <c r="F292" s="160"/>
      <c r="G292" s="160"/>
      <c r="H292" s="158"/>
    </row>
    <row r="293" spans="1:8" ht="10.5">
      <c r="A293" s="155"/>
      <c r="B293" s="155"/>
      <c r="C293" s="155"/>
      <c r="D293" s="156"/>
      <c r="E293" s="160"/>
      <c r="F293" s="160"/>
      <c r="G293" s="160"/>
      <c r="H293" s="158"/>
    </row>
    <row r="294" spans="1:8" ht="10.5">
      <c r="A294" s="155"/>
      <c r="B294" s="155"/>
      <c r="C294" s="155"/>
      <c r="D294" s="156"/>
      <c r="E294" s="160"/>
      <c r="F294" s="160"/>
      <c r="G294" s="160"/>
      <c r="H294" s="158"/>
    </row>
    <row r="295" spans="1:8" ht="10.5">
      <c r="A295" s="155"/>
      <c r="B295" s="155"/>
      <c r="C295" s="155"/>
      <c r="D295" s="156"/>
      <c r="E295" s="160"/>
      <c r="F295" s="160"/>
      <c r="G295" s="160"/>
      <c r="H295" s="158"/>
    </row>
    <row r="296" spans="1:8" ht="10.5">
      <c r="A296" s="155"/>
      <c r="B296" s="155"/>
      <c r="C296" s="155"/>
      <c r="D296" s="156"/>
      <c r="E296" s="160"/>
      <c r="F296" s="160"/>
      <c r="G296" s="160"/>
      <c r="H296" s="158"/>
    </row>
    <row r="297" spans="1:8" ht="10.5">
      <c r="A297" s="155"/>
      <c r="B297" s="155"/>
      <c r="C297" s="155"/>
      <c r="D297" s="156"/>
      <c r="E297" s="160"/>
      <c r="F297" s="160"/>
      <c r="G297" s="160"/>
      <c r="H297" s="158"/>
    </row>
    <row r="298" spans="1:8" ht="10.5">
      <c r="A298" s="155"/>
      <c r="B298" s="155"/>
      <c r="C298" s="155"/>
      <c r="D298" s="156"/>
      <c r="E298" s="160"/>
      <c r="F298" s="160"/>
      <c r="G298" s="160"/>
      <c r="H298" s="158"/>
    </row>
    <row r="299" spans="1:8" ht="10.5">
      <c r="A299" s="155"/>
      <c r="B299" s="155"/>
      <c r="C299" s="155"/>
      <c r="D299" s="156"/>
      <c r="E299" s="160"/>
      <c r="F299" s="160"/>
      <c r="G299" s="160"/>
      <c r="H299" s="158"/>
    </row>
    <row r="300" spans="1:8" ht="10.5">
      <c r="A300" s="155"/>
      <c r="B300" s="155"/>
      <c r="C300" s="155"/>
      <c r="D300" s="156"/>
      <c r="E300" s="160"/>
      <c r="F300" s="160"/>
      <c r="G300" s="160"/>
      <c r="H300" s="158"/>
    </row>
    <row r="301" spans="1:8" ht="10.5">
      <c r="A301" s="155"/>
      <c r="B301" s="155"/>
      <c r="C301" s="155"/>
      <c r="D301" s="156"/>
      <c r="E301" s="160"/>
      <c r="F301" s="160"/>
      <c r="G301" s="160"/>
      <c r="H301" s="158"/>
    </row>
    <row r="302" spans="1:8" ht="10.5">
      <c r="A302" s="155"/>
      <c r="B302" s="155"/>
      <c r="C302" s="155"/>
      <c r="D302" s="156"/>
      <c r="E302" s="160"/>
      <c r="F302" s="160"/>
      <c r="G302" s="160"/>
      <c r="H302" s="158"/>
    </row>
    <row r="303" spans="1:8" ht="10.5">
      <c r="A303" s="155"/>
      <c r="B303" s="155"/>
      <c r="C303" s="155"/>
      <c r="D303" s="156"/>
      <c r="E303" s="160"/>
      <c r="F303" s="160"/>
      <c r="G303" s="160"/>
      <c r="H303" s="158"/>
    </row>
    <row r="304" spans="1:8" ht="10.5">
      <c r="A304" s="155"/>
      <c r="B304" s="155"/>
      <c r="C304" s="155"/>
      <c r="D304" s="156"/>
      <c r="E304" s="160"/>
      <c r="F304" s="160"/>
      <c r="G304" s="160"/>
      <c r="H304" s="158"/>
    </row>
    <row r="305" spans="1:8" ht="10.5">
      <c r="A305" s="155"/>
      <c r="B305" s="155"/>
      <c r="C305" s="155"/>
      <c r="D305" s="156"/>
      <c r="E305" s="160"/>
      <c r="F305" s="160"/>
      <c r="G305" s="160"/>
      <c r="H305" s="158"/>
    </row>
    <row r="306" spans="1:8" ht="10.5">
      <c r="A306" s="155"/>
      <c r="B306" s="155"/>
      <c r="C306" s="155"/>
      <c r="D306" s="156"/>
      <c r="E306" s="160"/>
      <c r="F306" s="160"/>
      <c r="G306" s="160"/>
      <c r="H306" s="158"/>
    </row>
    <row r="307" spans="1:8" ht="10.5">
      <c r="A307" s="155"/>
      <c r="B307" s="155"/>
      <c r="C307" s="155"/>
      <c r="D307" s="156"/>
      <c r="E307" s="160"/>
      <c r="F307" s="160"/>
      <c r="G307" s="160"/>
      <c r="H307" s="158"/>
    </row>
    <row r="308" spans="1:8" ht="10.5">
      <c r="A308" s="155"/>
      <c r="B308" s="155"/>
      <c r="C308" s="155"/>
      <c r="D308" s="156"/>
      <c r="E308" s="160"/>
      <c r="F308" s="160"/>
      <c r="G308" s="160"/>
      <c r="H308" s="158"/>
    </row>
    <row r="309" spans="1:8" ht="10.5">
      <c r="A309" s="155"/>
      <c r="B309" s="155"/>
      <c r="C309" s="155"/>
      <c r="D309" s="156"/>
      <c r="E309" s="160"/>
      <c r="F309" s="160"/>
      <c r="G309" s="160"/>
      <c r="H309" s="158"/>
    </row>
    <row r="310" spans="1:8" ht="10.5">
      <c r="A310" s="155"/>
      <c r="B310" s="155"/>
      <c r="C310" s="155"/>
      <c r="D310" s="156"/>
      <c r="E310" s="160"/>
      <c r="F310" s="160"/>
      <c r="G310" s="160"/>
      <c r="H310" s="158"/>
    </row>
    <row r="311" spans="1:8" ht="10.5">
      <c r="A311" s="155"/>
      <c r="B311" s="155"/>
      <c r="C311" s="155"/>
      <c r="D311" s="156"/>
      <c r="E311" s="160"/>
      <c r="F311" s="160"/>
      <c r="G311" s="160"/>
      <c r="H311" s="158"/>
    </row>
    <row r="312" spans="1:8" ht="10.5">
      <c r="A312" s="155"/>
      <c r="B312" s="155"/>
      <c r="C312" s="155"/>
      <c r="D312" s="156"/>
      <c r="E312" s="160"/>
      <c r="F312" s="160"/>
      <c r="G312" s="160"/>
      <c r="H312" s="158"/>
    </row>
    <row r="313" spans="1:8" ht="10.5">
      <c r="A313" s="155"/>
      <c r="B313" s="155"/>
      <c r="C313" s="155"/>
      <c r="D313" s="156"/>
      <c r="E313" s="160"/>
      <c r="F313" s="160"/>
      <c r="G313" s="160"/>
      <c r="H313" s="158"/>
    </row>
    <row r="314" spans="1:8" ht="10.5">
      <c r="A314" s="155"/>
      <c r="B314" s="155"/>
      <c r="C314" s="155"/>
      <c r="D314" s="156"/>
      <c r="E314" s="160"/>
      <c r="F314" s="160"/>
      <c r="G314" s="160"/>
      <c r="H314" s="158"/>
    </row>
    <row r="315" spans="1:8" ht="10.5">
      <c r="A315" s="155"/>
      <c r="B315" s="155"/>
      <c r="C315" s="155"/>
      <c r="D315" s="156"/>
      <c r="E315" s="160"/>
      <c r="F315" s="160"/>
      <c r="G315" s="160"/>
      <c r="H315" s="158"/>
    </row>
    <row r="316" spans="1:8" ht="10.5">
      <c r="A316" s="155"/>
      <c r="B316" s="155"/>
      <c r="C316" s="155"/>
      <c r="D316" s="156"/>
      <c r="E316" s="160"/>
      <c r="F316" s="160"/>
      <c r="G316" s="160"/>
      <c r="H316" s="158"/>
    </row>
    <row r="317" spans="1:8" ht="10.5">
      <c r="A317" s="155"/>
      <c r="B317" s="155"/>
      <c r="C317" s="155"/>
      <c r="D317" s="156"/>
      <c r="E317" s="160"/>
      <c r="F317" s="160"/>
      <c r="G317" s="160"/>
      <c r="H317" s="158"/>
    </row>
    <row r="318" spans="1:8" ht="10.5">
      <c r="A318" s="155"/>
      <c r="B318" s="155"/>
      <c r="C318" s="155"/>
      <c r="D318" s="156"/>
      <c r="E318" s="160"/>
      <c r="F318" s="160"/>
      <c r="G318" s="160"/>
      <c r="H318" s="158"/>
    </row>
    <row r="319" spans="1:8" ht="10.5">
      <c r="A319" s="155"/>
      <c r="B319" s="155"/>
      <c r="C319" s="155"/>
      <c r="D319" s="156"/>
      <c r="E319" s="160"/>
      <c r="F319" s="160"/>
      <c r="G319" s="160"/>
      <c r="H319" s="158"/>
    </row>
    <row r="320" spans="1:8" ht="10.5">
      <c r="A320" s="155"/>
      <c r="B320" s="155"/>
      <c r="C320" s="155"/>
      <c r="D320" s="156"/>
      <c r="E320" s="160"/>
      <c r="F320" s="160"/>
      <c r="G320" s="160"/>
      <c r="H320" s="158"/>
    </row>
    <row r="321" spans="1:8" ht="10.5">
      <c r="A321" s="155"/>
      <c r="B321" s="155"/>
      <c r="C321" s="155"/>
      <c r="D321" s="156"/>
      <c r="E321" s="160"/>
      <c r="F321" s="160"/>
      <c r="G321" s="160"/>
      <c r="H321" s="158"/>
    </row>
    <row r="322" spans="1:8" ht="10.5">
      <c r="A322" s="155"/>
      <c r="B322" s="155"/>
      <c r="C322" s="155"/>
      <c r="D322" s="156"/>
      <c r="E322" s="160"/>
      <c r="F322" s="160"/>
      <c r="G322" s="160"/>
      <c r="H322" s="158"/>
    </row>
    <row r="323" spans="1:8" ht="10.5">
      <c r="A323" s="155"/>
      <c r="B323" s="155"/>
      <c r="C323" s="155"/>
      <c r="D323" s="156"/>
      <c r="E323" s="160"/>
      <c r="F323" s="160"/>
      <c r="G323" s="160"/>
      <c r="H323" s="158"/>
    </row>
    <row r="324" spans="1:8" ht="10.5">
      <c r="A324" s="155"/>
      <c r="B324" s="155"/>
      <c r="C324" s="155"/>
      <c r="D324" s="156"/>
      <c r="E324" s="160"/>
      <c r="F324" s="160"/>
      <c r="G324" s="160"/>
      <c r="H324" s="158"/>
    </row>
    <row r="325" spans="1:8" ht="10.5">
      <c r="A325" s="155"/>
      <c r="B325" s="155"/>
      <c r="C325" s="155"/>
      <c r="D325" s="156"/>
      <c r="E325" s="160"/>
      <c r="F325" s="160"/>
      <c r="G325" s="160"/>
      <c r="H325" s="158"/>
    </row>
    <row r="326" spans="1:8" ht="10.5">
      <c r="A326" s="155"/>
      <c r="B326" s="155"/>
      <c r="C326" s="155"/>
      <c r="D326" s="156"/>
      <c r="E326" s="160"/>
      <c r="F326" s="160"/>
      <c r="G326" s="160"/>
      <c r="H326" s="158"/>
    </row>
    <row r="327" spans="1:8" ht="10.5">
      <c r="A327" s="155"/>
      <c r="B327" s="155"/>
      <c r="C327" s="155"/>
      <c r="D327" s="156"/>
      <c r="E327" s="160"/>
      <c r="F327" s="160"/>
      <c r="G327" s="160"/>
      <c r="H327" s="158"/>
    </row>
    <row r="328" spans="1:8" ht="10.5">
      <c r="A328" s="155"/>
      <c r="B328" s="155"/>
      <c r="C328" s="155"/>
      <c r="D328" s="156"/>
      <c r="E328" s="160"/>
      <c r="F328" s="160"/>
      <c r="G328" s="160"/>
      <c r="H328" s="158"/>
    </row>
    <row r="329" spans="1:8" ht="10.5">
      <c r="A329" s="155"/>
      <c r="B329" s="155"/>
      <c r="C329" s="155"/>
      <c r="D329" s="156"/>
      <c r="E329" s="160"/>
      <c r="F329" s="160"/>
      <c r="G329" s="160"/>
      <c r="H329" s="158"/>
    </row>
    <row r="330" spans="1:8" ht="10.5">
      <c r="A330" s="155"/>
      <c r="B330" s="155"/>
      <c r="C330" s="155"/>
      <c r="D330" s="156"/>
      <c r="E330" s="160"/>
      <c r="F330" s="160"/>
      <c r="G330" s="160"/>
      <c r="H330" s="158"/>
    </row>
    <row r="331" spans="1:8" ht="10.5">
      <c r="A331" s="155"/>
      <c r="B331" s="155"/>
      <c r="C331" s="155"/>
      <c r="D331" s="156"/>
      <c r="E331" s="160"/>
      <c r="F331" s="160"/>
      <c r="G331" s="160"/>
      <c r="H331" s="158"/>
    </row>
    <row r="332" spans="1:8" ht="10.5">
      <c r="A332" s="155"/>
      <c r="B332" s="155"/>
      <c r="C332" s="155"/>
      <c r="D332" s="156"/>
      <c r="E332" s="160"/>
      <c r="F332" s="160"/>
      <c r="G332" s="160"/>
      <c r="H332" s="158"/>
    </row>
    <row r="333" spans="1:8" ht="10.5">
      <c r="A333" s="155"/>
      <c r="B333" s="155"/>
      <c r="C333" s="155"/>
      <c r="D333" s="156"/>
      <c r="E333" s="160"/>
      <c r="F333" s="160"/>
      <c r="G333" s="160"/>
      <c r="H333" s="158"/>
    </row>
    <row r="334" spans="1:8" ht="10.5">
      <c r="A334" s="155"/>
      <c r="B334" s="155"/>
      <c r="C334" s="155"/>
      <c r="D334" s="156"/>
      <c r="E334" s="160"/>
      <c r="F334" s="160"/>
      <c r="G334" s="160"/>
      <c r="H334" s="158"/>
    </row>
    <row r="335" spans="1:8" ht="10.5">
      <c r="A335" s="155"/>
      <c r="B335" s="155"/>
      <c r="C335" s="155"/>
      <c r="D335" s="156"/>
      <c r="E335" s="160"/>
      <c r="F335" s="160"/>
      <c r="G335" s="160"/>
      <c r="H335" s="158"/>
    </row>
    <row r="336" spans="1:8" ht="10.5">
      <c r="A336" s="155"/>
      <c r="B336" s="155"/>
      <c r="C336" s="155"/>
      <c r="D336" s="156"/>
      <c r="E336" s="160"/>
      <c r="F336" s="160"/>
      <c r="G336" s="160"/>
      <c r="H336" s="158"/>
    </row>
    <row r="337" spans="1:8" ht="10.5">
      <c r="A337" s="155"/>
      <c r="B337" s="155"/>
      <c r="C337" s="155"/>
      <c r="D337" s="156"/>
      <c r="E337" s="160"/>
      <c r="F337" s="160"/>
      <c r="G337" s="160"/>
      <c r="H337" s="158"/>
    </row>
    <row r="338" spans="1:8" ht="10.5">
      <c r="A338" s="155"/>
      <c r="B338" s="155"/>
      <c r="C338" s="155"/>
      <c r="D338" s="156"/>
      <c r="E338" s="160"/>
      <c r="F338" s="160"/>
      <c r="G338" s="160"/>
      <c r="H338" s="158"/>
    </row>
    <row r="339" spans="1:8" ht="10.5">
      <c r="A339" s="155"/>
      <c r="B339" s="155"/>
      <c r="C339" s="155"/>
      <c r="D339" s="156"/>
      <c r="E339" s="160"/>
      <c r="F339" s="160"/>
      <c r="G339" s="160"/>
      <c r="H339" s="158"/>
    </row>
    <row r="340" spans="1:8" ht="10.5">
      <c r="A340" s="155"/>
      <c r="B340" s="155"/>
      <c r="C340" s="155"/>
      <c r="D340" s="156"/>
      <c r="E340" s="160"/>
      <c r="F340" s="160"/>
      <c r="G340" s="160"/>
      <c r="H340" s="158"/>
    </row>
    <row r="341" spans="1:8" ht="10.5">
      <c r="A341" s="155"/>
      <c r="B341" s="155"/>
      <c r="C341" s="155"/>
      <c r="D341" s="156"/>
      <c r="E341" s="160"/>
      <c r="F341" s="160"/>
      <c r="G341" s="160"/>
      <c r="H341" s="158"/>
    </row>
    <row r="342" spans="1:8" ht="10.5">
      <c r="A342" s="155"/>
      <c r="B342" s="155"/>
      <c r="C342" s="155"/>
      <c r="D342" s="156"/>
      <c r="E342" s="160"/>
      <c r="F342" s="160"/>
      <c r="G342" s="160"/>
      <c r="H342" s="158"/>
    </row>
  </sheetData>
  <printOptions/>
  <pageMargins left="0.7875" right="0.7875" top="0.7875" bottom="1.025" header="0.5118055555555556" footer="0.7875"/>
  <pageSetup firstPageNumber="76" useFirstPageNumber="1" horizontalDpi="300" verticalDpi="3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1"/>
  <sheetViews>
    <sheetView workbookViewId="0" topLeftCell="A19">
      <selection activeCell="D32" sqref="D32"/>
    </sheetView>
  </sheetViews>
  <sheetFormatPr defaultColWidth="9.140625" defaultRowHeight="12.75"/>
  <cols>
    <col min="1" max="1" width="5.57421875" style="3" customWidth="1"/>
    <col min="2" max="2" width="47.7109375" style="3" customWidth="1"/>
    <col min="3" max="3" width="10.57421875" style="3" customWidth="1"/>
    <col min="4" max="4" width="16.7109375" style="3" customWidth="1"/>
    <col min="5" max="6" width="9.140625" style="3" customWidth="1"/>
    <col min="7" max="7" width="23.00390625" style="3" customWidth="1"/>
    <col min="8" max="16384" width="9.140625" style="3" customWidth="1"/>
  </cols>
  <sheetData>
    <row r="1" s="1" customFormat="1" ht="33.75" customHeight="1">
      <c r="A1" s="324" t="s">
        <v>320</v>
      </c>
    </row>
    <row r="2" ht="17.25" customHeight="1">
      <c r="D2" s="324" t="s">
        <v>326</v>
      </c>
    </row>
    <row r="3" spans="1:4" ht="10.5">
      <c r="A3" s="415" t="s">
        <v>111</v>
      </c>
      <c r="B3" s="415" t="s">
        <v>321</v>
      </c>
      <c r="C3" s="416" t="s">
        <v>324</v>
      </c>
      <c r="D3" s="417" t="s">
        <v>323</v>
      </c>
    </row>
    <row r="4" spans="1:4" ht="10.5">
      <c r="A4" s="418"/>
      <c r="B4" s="418"/>
      <c r="C4" s="419" t="s">
        <v>322</v>
      </c>
      <c r="D4" s="420"/>
    </row>
    <row r="5" spans="1:4" ht="19.5" customHeight="1">
      <c r="A5" s="421"/>
      <c r="B5" s="421"/>
      <c r="C5" s="422" t="s">
        <v>325</v>
      </c>
      <c r="D5" s="423"/>
    </row>
    <row r="6" spans="1:4" s="63" customFormat="1" ht="26.25" customHeight="1">
      <c r="A6" s="424">
        <v>1</v>
      </c>
      <c r="B6" s="425" t="s">
        <v>395</v>
      </c>
      <c r="C6" s="426"/>
      <c r="D6" s="427">
        <f>SUM(D7:D8,D13:D18)</f>
        <v>1812826.33</v>
      </c>
    </row>
    <row r="7" spans="1:4" s="9" customFormat="1" ht="27" customHeight="1">
      <c r="A7" s="428" t="s">
        <v>18</v>
      </c>
      <c r="B7" s="429" t="s">
        <v>327</v>
      </c>
      <c r="C7" s="430">
        <v>28</v>
      </c>
      <c r="D7" s="431">
        <v>53315.47</v>
      </c>
    </row>
    <row r="8" spans="1:4" s="9" customFormat="1" ht="27" customHeight="1">
      <c r="A8" s="428" t="s">
        <v>18</v>
      </c>
      <c r="B8" s="432" t="s">
        <v>328</v>
      </c>
      <c r="C8" s="433">
        <v>250</v>
      </c>
      <c r="D8" s="434">
        <v>1024193.55</v>
      </c>
    </row>
    <row r="9" spans="1:4" s="201" customFormat="1" ht="18" customHeight="1">
      <c r="A9" s="465"/>
      <c r="B9" s="432" t="s">
        <v>207</v>
      </c>
      <c r="C9" s="433"/>
      <c r="D9" s="434"/>
    </row>
    <row r="10" spans="1:4" s="201" customFormat="1" ht="25.5" customHeight="1">
      <c r="A10" s="465"/>
      <c r="B10" s="432" t="s">
        <v>533</v>
      </c>
      <c r="C10" s="433">
        <v>3</v>
      </c>
      <c r="D10" s="434">
        <v>126864.83</v>
      </c>
    </row>
    <row r="11" spans="1:4" s="201" customFormat="1" ht="27" customHeight="1">
      <c r="A11" s="465"/>
      <c r="B11" s="466" t="s">
        <v>534</v>
      </c>
      <c r="C11" s="433">
        <v>35</v>
      </c>
      <c r="D11" s="434">
        <v>600000</v>
      </c>
    </row>
    <row r="12" spans="1:7" s="201" customFormat="1" ht="27" customHeight="1">
      <c r="A12" s="465"/>
      <c r="B12" s="466" t="s">
        <v>445</v>
      </c>
      <c r="C12" s="433">
        <v>124</v>
      </c>
      <c r="D12" s="434">
        <v>297328.72</v>
      </c>
      <c r="G12" s="477"/>
    </row>
    <row r="13" spans="1:4" s="201" customFormat="1" ht="27" customHeight="1">
      <c r="A13" s="465" t="s">
        <v>18</v>
      </c>
      <c r="B13" s="432" t="s">
        <v>329</v>
      </c>
      <c r="C13" s="433">
        <v>35</v>
      </c>
      <c r="D13" s="434">
        <v>98772.22</v>
      </c>
    </row>
    <row r="14" spans="1:4" s="201" customFormat="1" ht="27" customHeight="1">
      <c r="A14" s="465" t="s">
        <v>18</v>
      </c>
      <c r="B14" s="432" t="s">
        <v>330</v>
      </c>
      <c r="C14" s="433">
        <v>16</v>
      </c>
      <c r="D14" s="434">
        <v>52001.45</v>
      </c>
    </row>
    <row r="15" spans="1:4" s="201" customFormat="1" ht="27" customHeight="1">
      <c r="A15" s="465" t="s">
        <v>18</v>
      </c>
      <c r="B15" s="432" t="s">
        <v>331</v>
      </c>
      <c r="C15" s="433">
        <v>84</v>
      </c>
      <c r="D15" s="434">
        <v>138169.05</v>
      </c>
    </row>
    <row r="16" spans="1:4" s="201" customFormat="1" ht="27" customHeight="1">
      <c r="A16" s="465" t="s">
        <v>18</v>
      </c>
      <c r="B16" s="432" t="s">
        <v>332</v>
      </c>
      <c r="C16" s="433">
        <v>38</v>
      </c>
      <c r="D16" s="434">
        <v>115884.94</v>
      </c>
    </row>
    <row r="17" spans="1:4" s="201" customFormat="1" ht="27" customHeight="1">
      <c r="A17" s="465" t="s">
        <v>18</v>
      </c>
      <c r="B17" s="432" t="s">
        <v>333</v>
      </c>
      <c r="C17" s="433">
        <v>876</v>
      </c>
      <c r="D17" s="434">
        <v>280572.58</v>
      </c>
    </row>
    <row r="18" spans="1:4" s="201" customFormat="1" ht="42.75" customHeight="1">
      <c r="A18" s="465" t="s">
        <v>18</v>
      </c>
      <c r="B18" s="466" t="s">
        <v>334</v>
      </c>
      <c r="C18" s="433">
        <v>112</v>
      </c>
      <c r="D18" s="434">
        <v>49917.07</v>
      </c>
    </row>
    <row r="19" spans="1:4" s="201" customFormat="1" ht="26.25" customHeight="1">
      <c r="A19" s="467">
        <v>2</v>
      </c>
      <c r="B19" s="468" t="s">
        <v>335</v>
      </c>
      <c r="C19" s="469"/>
      <c r="D19" s="470">
        <f>SUM(D20:D21)</f>
        <v>1266129.2</v>
      </c>
    </row>
    <row r="20" spans="1:4" s="201" customFormat="1" ht="27" customHeight="1">
      <c r="A20" s="465" t="s">
        <v>18</v>
      </c>
      <c r="B20" s="432" t="s">
        <v>336</v>
      </c>
      <c r="C20" s="433"/>
      <c r="D20" s="434">
        <v>761560.14</v>
      </c>
    </row>
    <row r="21" spans="1:4" s="201" customFormat="1" ht="27" customHeight="1">
      <c r="A21" s="465" t="s">
        <v>18</v>
      </c>
      <c r="B21" s="432" t="s">
        <v>337</v>
      </c>
      <c r="C21" s="433"/>
      <c r="D21" s="434">
        <v>504569.06</v>
      </c>
    </row>
    <row r="22" spans="1:4" s="201" customFormat="1" ht="27" customHeight="1">
      <c r="A22" s="467">
        <v>3</v>
      </c>
      <c r="B22" s="471" t="s">
        <v>338</v>
      </c>
      <c r="C22" s="469"/>
      <c r="D22" s="470">
        <v>61289.64</v>
      </c>
    </row>
    <row r="23" spans="1:4" s="201" customFormat="1" ht="20.25" customHeight="1">
      <c r="A23" s="467">
        <v>4</v>
      </c>
      <c r="B23" s="471" t="s">
        <v>339</v>
      </c>
      <c r="C23" s="469"/>
      <c r="D23" s="470">
        <v>20657.07</v>
      </c>
    </row>
    <row r="24" spans="1:4" s="201" customFormat="1" ht="23.25" customHeight="1">
      <c r="A24" s="465" t="s">
        <v>18</v>
      </c>
      <c r="B24" s="432" t="s">
        <v>396</v>
      </c>
      <c r="C24" s="433"/>
      <c r="D24" s="434"/>
    </row>
    <row r="25" spans="1:4" s="201" customFormat="1" ht="23.25" customHeight="1">
      <c r="A25" s="465" t="s">
        <v>18</v>
      </c>
      <c r="B25" s="432" t="s">
        <v>340</v>
      </c>
      <c r="C25" s="433"/>
      <c r="D25" s="434"/>
    </row>
    <row r="26" spans="1:4" s="201" customFormat="1" ht="23.25" customHeight="1">
      <c r="A26" s="465" t="s">
        <v>18</v>
      </c>
      <c r="B26" s="432" t="s">
        <v>341</v>
      </c>
      <c r="C26" s="433"/>
      <c r="D26" s="434"/>
    </row>
    <row r="27" spans="1:4" s="201" customFormat="1" ht="23.25" customHeight="1">
      <c r="A27" s="465" t="s">
        <v>18</v>
      </c>
      <c r="B27" s="432" t="s">
        <v>342</v>
      </c>
      <c r="C27" s="433"/>
      <c r="D27" s="434"/>
    </row>
    <row r="28" spans="1:4" s="201" customFormat="1" ht="23.25" customHeight="1">
      <c r="A28" s="465" t="s">
        <v>18</v>
      </c>
      <c r="B28" s="432" t="s">
        <v>343</v>
      </c>
      <c r="C28" s="433"/>
      <c r="D28" s="434"/>
    </row>
    <row r="29" spans="1:4" s="201" customFormat="1" ht="30" customHeight="1">
      <c r="A29" s="465"/>
      <c r="B29" s="432"/>
      <c r="C29" s="433"/>
      <c r="D29" s="434">
        <f>SUM(D23,D22,D19,D6)</f>
        <v>3160902.24</v>
      </c>
    </row>
    <row r="30" spans="3:4" s="9" customFormat="1" ht="16.5" customHeight="1">
      <c r="C30" s="435"/>
      <c r="D30" s="394"/>
    </row>
    <row r="31" spans="3:4" s="9" customFormat="1" ht="16.5" customHeight="1">
      <c r="C31" s="435"/>
      <c r="D31" s="394"/>
    </row>
    <row r="32" spans="3:4" s="9" customFormat="1" ht="16.5" customHeight="1">
      <c r="C32" s="435"/>
      <c r="D32" s="394"/>
    </row>
    <row r="33" spans="3:4" s="9" customFormat="1" ht="16.5" customHeight="1">
      <c r="C33" s="435"/>
      <c r="D33" s="394"/>
    </row>
    <row r="34" spans="3:4" ht="10.5">
      <c r="C34" s="436"/>
      <c r="D34" s="437"/>
    </row>
    <row r="35" spans="3:4" ht="10.5">
      <c r="C35" s="436"/>
      <c r="D35" s="437"/>
    </row>
    <row r="36" spans="3:4" ht="10.5">
      <c r="C36" s="436"/>
      <c r="D36" s="437"/>
    </row>
    <row r="37" spans="3:4" ht="10.5">
      <c r="C37" s="436"/>
      <c r="D37" s="437"/>
    </row>
    <row r="38" spans="3:4" ht="10.5">
      <c r="C38" s="436"/>
      <c r="D38" s="437"/>
    </row>
    <row r="39" spans="3:4" ht="10.5">
      <c r="C39" s="436"/>
      <c r="D39" s="437"/>
    </row>
    <row r="40" spans="3:4" ht="10.5">
      <c r="C40" s="436"/>
      <c r="D40" s="437"/>
    </row>
    <row r="41" spans="3:4" ht="10.5">
      <c r="C41" s="436"/>
      <c r="D41" s="437"/>
    </row>
    <row r="42" spans="3:4" ht="10.5">
      <c r="C42" s="436"/>
      <c r="D42" s="437"/>
    </row>
    <row r="43" spans="3:4" ht="10.5">
      <c r="C43" s="436"/>
      <c r="D43" s="437"/>
    </row>
    <row r="44" spans="3:4" ht="10.5">
      <c r="C44" s="436"/>
      <c r="D44" s="437"/>
    </row>
    <row r="45" spans="3:4" ht="10.5">
      <c r="C45" s="436"/>
      <c r="D45" s="437"/>
    </row>
    <row r="46" spans="3:4" ht="10.5">
      <c r="C46" s="436"/>
      <c r="D46" s="437"/>
    </row>
    <row r="47" spans="3:4" ht="10.5">
      <c r="C47" s="436"/>
      <c r="D47" s="437"/>
    </row>
    <row r="48" spans="3:4" ht="10.5">
      <c r="C48" s="436"/>
      <c r="D48" s="437"/>
    </row>
    <row r="49" spans="3:4" ht="10.5">
      <c r="C49" s="436"/>
      <c r="D49" s="437"/>
    </row>
    <row r="50" spans="3:4" ht="10.5">
      <c r="C50" s="436"/>
      <c r="D50" s="437"/>
    </row>
    <row r="51" spans="3:4" ht="10.5">
      <c r="C51" s="436"/>
      <c r="D51" s="437"/>
    </row>
    <row r="52" spans="3:4" ht="10.5">
      <c r="C52" s="436"/>
      <c r="D52" s="437"/>
    </row>
    <row r="53" spans="3:4" ht="10.5">
      <c r="C53" s="436"/>
      <c r="D53" s="437"/>
    </row>
    <row r="54" spans="3:4" ht="10.5">
      <c r="C54" s="436"/>
      <c r="D54" s="437"/>
    </row>
    <row r="55" spans="3:4" ht="10.5">
      <c r="C55" s="436"/>
      <c r="D55" s="437"/>
    </row>
    <row r="56" spans="3:4" ht="10.5">
      <c r="C56" s="436"/>
      <c r="D56" s="437"/>
    </row>
    <row r="57" spans="3:4" ht="10.5">
      <c r="C57" s="436"/>
      <c r="D57" s="437"/>
    </row>
    <row r="58" spans="3:4" ht="10.5">
      <c r="C58" s="436"/>
      <c r="D58" s="437"/>
    </row>
    <row r="59" spans="3:4" ht="10.5">
      <c r="C59" s="436"/>
      <c r="D59" s="437"/>
    </row>
    <row r="60" spans="3:4" ht="10.5">
      <c r="C60" s="436"/>
      <c r="D60" s="437"/>
    </row>
    <row r="61" spans="3:4" ht="10.5">
      <c r="C61" s="436"/>
      <c r="D61" s="437"/>
    </row>
    <row r="62" spans="3:4" ht="10.5">
      <c r="C62" s="436"/>
      <c r="D62" s="437"/>
    </row>
    <row r="63" spans="3:4" ht="10.5">
      <c r="C63" s="436"/>
      <c r="D63" s="437"/>
    </row>
    <row r="64" spans="3:4" ht="10.5">
      <c r="C64" s="436"/>
      <c r="D64" s="437"/>
    </row>
    <row r="65" spans="3:4" ht="10.5">
      <c r="C65" s="436"/>
      <c r="D65" s="437"/>
    </row>
    <row r="66" spans="3:4" ht="10.5">
      <c r="C66" s="436"/>
      <c r="D66" s="437"/>
    </row>
    <row r="67" spans="3:4" ht="10.5">
      <c r="C67" s="436"/>
      <c r="D67" s="437"/>
    </row>
    <row r="68" spans="3:4" ht="10.5">
      <c r="C68" s="436"/>
      <c r="D68" s="437"/>
    </row>
    <row r="69" spans="3:4" ht="10.5">
      <c r="C69" s="436"/>
      <c r="D69" s="437"/>
    </row>
    <row r="70" spans="3:4" ht="10.5">
      <c r="C70" s="436"/>
      <c r="D70" s="437"/>
    </row>
    <row r="71" spans="3:4" ht="10.5">
      <c r="C71" s="436"/>
      <c r="D71" s="437"/>
    </row>
    <row r="72" spans="3:4" ht="10.5">
      <c r="C72" s="436"/>
      <c r="D72" s="437"/>
    </row>
    <row r="73" spans="3:4" ht="10.5">
      <c r="C73" s="436"/>
      <c r="D73" s="437"/>
    </row>
    <row r="74" spans="3:4" ht="10.5">
      <c r="C74" s="436"/>
      <c r="D74" s="437"/>
    </row>
    <row r="75" spans="3:4" ht="10.5">
      <c r="C75" s="436"/>
      <c r="D75" s="437"/>
    </row>
    <row r="76" spans="3:4" ht="10.5">
      <c r="C76" s="436"/>
      <c r="D76" s="437"/>
    </row>
    <row r="77" spans="3:4" ht="10.5">
      <c r="C77" s="436"/>
      <c r="D77" s="437"/>
    </row>
    <row r="78" spans="3:4" ht="10.5">
      <c r="C78" s="436"/>
      <c r="D78" s="437"/>
    </row>
    <row r="79" spans="3:4" ht="10.5">
      <c r="C79" s="436"/>
      <c r="D79" s="437"/>
    </row>
    <row r="80" spans="3:4" ht="10.5">
      <c r="C80" s="436"/>
      <c r="D80" s="437"/>
    </row>
    <row r="81" spans="3:4" ht="10.5">
      <c r="C81" s="436"/>
      <c r="D81" s="437"/>
    </row>
    <row r="82" spans="3:4" ht="10.5">
      <c r="C82" s="436"/>
      <c r="D82" s="437"/>
    </row>
    <row r="83" spans="3:4" ht="10.5">
      <c r="C83" s="436"/>
      <c r="D83" s="437"/>
    </row>
    <row r="84" spans="3:4" ht="10.5">
      <c r="C84" s="436"/>
      <c r="D84" s="437"/>
    </row>
    <row r="85" spans="3:4" ht="10.5">
      <c r="C85" s="436"/>
      <c r="D85" s="437"/>
    </row>
    <row r="86" spans="3:4" ht="10.5">
      <c r="C86" s="436"/>
      <c r="D86" s="437"/>
    </row>
    <row r="87" spans="3:4" ht="10.5">
      <c r="C87" s="436"/>
      <c r="D87" s="437"/>
    </row>
    <row r="88" spans="3:4" ht="10.5">
      <c r="C88" s="436"/>
      <c r="D88" s="437"/>
    </row>
    <row r="89" spans="3:4" ht="10.5">
      <c r="C89" s="436"/>
      <c r="D89" s="437"/>
    </row>
    <row r="90" spans="3:4" ht="10.5">
      <c r="C90" s="436"/>
      <c r="D90" s="437"/>
    </row>
    <row r="91" spans="3:4" ht="10.5">
      <c r="C91" s="436"/>
      <c r="D91" s="437"/>
    </row>
    <row r="92" spans="3:4" ht="10.5">
      <c r="C92" s="436"/>
      <c r="D92" s="437"/>
    </row>
    <row r="93" spans="3:4" ht="10.5">
      <c r="C93" s="436"/>
      <c r="D93" s="437"/>
    </row>
    <row r="94" spans="3:4" ht="10.5">
      <c r="C94" s="436"/>
      <c r="D94" s="437"/>
    </row>
    <row r="95" spans="3:4" ht="10.5">
      <c r="C95" s="436"/>
      <c r="D95" s="437"/>
    </row>
    <row r="96" spans="3:4" ht="10.5">
      <c r="C96" s="436"/>
      <c r="D96" s="437"/>
    </row>
    <row r="97" spans="3:4" ht="10.5">
      <c r="C97" s="436"/>
      <c r="D97" s="437"/>
    </row>
    <row r="98" spans="3:4" ht="10.5">
      <c r="C98" s="436"/>
      <c r="D98" s="437"/>
    </row>
    <row r="99" spans="3:4" ht="10.5">
      <c r="C99" s="436"/>
      <c r="D99" s="437"/>
    </row>
    <row r="100" spans="3:4" ht="10.5">
      <c r="C100" s="436"/>
      <c r="D100" s="437"/>
    </row>
    <row r="101" spans="3:4" ht="10.5">
      <c r="C101" s="436"/>
      <c r="D101" s="437"/>
    </row>
    <row r="102" spans="3:4" ht="10.5">
      <c r="C102" s="436"/>
      <c r="D102" s="437"/>
    </row>
    <row r="103" spans="3:4" ht="10.5">
      <c r="C103" s="436"/>
      <c r="D103" s="437"/>
    </row>
    <row r="104" spans="3:4" ht="10.5">
      <c r="C104" s="436"/>
      <c r="D104" s="437"/>
    </row>
    <row r="105" spans="3:4" ht="10.5">
      <c r="C105" s="436"/>
      <c r="D105" s="437"/>
    </row>
    <row r="106" spans="3:4" ht="10.5">
      <c r="C106" s="436"/>
      <c r="D106" s="437"/>
    </row>
    <row r="107" spans="3:4" ht="10.5">
      <c r="C107" s="436"/>
      <c r="D107" s="437"/>
    </row>
    <row r="108" spans="3:4" ht="10.5">
      <c r="C108" s="436"/>
      <c r="D108" s="437"/>
    </row>
    <row r="109" spans="3:4" ht="10.5">
      <c r="C109" s="436"/>
      <c r="D109" s="437"/>
    </row>
    <row r="110" spans="3:4" ht="10.5">
      <c r="C110" s="436"/>
      <c r="D110" s="437"/>
    </row>
    <row r="111" spans="3:4" ht="10.5">
      <c r="C111" s="436"/>
      <c r="D111" s="437"/>
    </row>
    <row r="112" spans="3:4" ht="10.5">
      <c r="C112" s="436"/>
      <c r="D112" s="437"/>
    </row>
    <row r="113" spans="3:4" ht="10.5">
      <c r="C113" s="436"/>
      <c r="D113" s="437"/>
    </row>
    <row r="114" spans="3:4" ht="10.5">
      <c r="C114" s="436"/>
      <c r="D114" s="437"/>
    </row>
    <row r="115" spans="3:4" ht="10.5">
      <c r="C115" s="436"/>
      <c r="D115" s="437"/>
    </row>
    <row r="116" spans="3:4" ht="10.5">
      <c r="C116" s="436"/>
      <c r="D116" s="437"/>
    </row>
    <row r="117" spans="3:4" ht="10.5">
      <c r="C117" s="436"/>
      <c r="D117" s="437"/>
    </row>
    <row r="118" spans="3:4" ht="10.5">
      <c r="C118" s="436"/>
      <c r="D118" s="437"/>
    </row>
    <row r="119" spans="3:4" ht="10.5">
      <c r="C119" s="436"/>
      <c r="D119" s="437"/>
    </row>
    <row r="120" spans="3:4" ht="10.5">
      <c r="C120" s="436"/>
      <c r="D120" s="437"/>
    </row>
    <row r="121" spans="3:4" ht="10.5">
      <c r="C121" s="436"/>
      <c r="D121" s="437"/>
    </row>
    <row r="122" spans="3:4" ht="10.5">
      <c r="C122" s="436"/>
      <c r="D122" s="437"/>
    </row>
    <row r="123" spans="3:4" ht="10.5">
      <c r="C123" s="436"/>
      <c r="D123" s="437"/>
    </row>
    <row r="124" spans="3:4" ht="10.5">
      <c r="C124" s="436"/>
      <c r="D124" s="437"/>
    </row>
    <row r="125" spans="3:4" ht="10.5">
      <c r="C125" s="436"/>
      <c r="D125" s="437"/>
    </row>
    <row r="126" spans="3:4" ht="10.5">
      <c r="C126" s="436"/>
      <c r="D126" s="437"/>
    </row>
    <row r="127" spans="3:4" ht="10.5">
      <c r="C127" s="436"/>
      <c r="D127" s="437"/>
    </row>
    <row r="128" spans="3:4" ht="10.5">
      <c r="C128" s="436"/>
      <c r="D128" s="437"/>
    </row>
    <row r="129" spans="3:4" ht="10.5">
      <c r="C129" s="436"/>
      <c r="D129" s="437"/>
    </row>
    <row r="130" spans="3:4" ht="10.5">
      <c r="C130" s="436"/>
      <c r="D130" s="437"/>
    </row>
    <row r="131" spans="3:4" ht="10.5">
      <c r="C131" s="436"/>
      <c r="D131" s="437"/>
    </row>
    <row r="132" spans="3:4" ht="10.5">
      <c r="C132" s="436"/>
      <c r="D132" s="437"/>
    </row>
    <row r="133" spans="3:4" ht="10.5">
      <c r="C133" s="436"/>
      <c r="D133" s="437"/>
    </row>
    <row r="134" spans="3:4" ht="10.5">
      <c r="C134" s="436"/>
      <c r="D134" s="437"/>
    </row>
    <row r="135" spans="3:4" ht="10.5">
      <c r="C135" s="436"/>
      <c r="D135" s="437"/>
    </row>
    <row r="136" spans="3:4" ht="10.5">
      <c r="C136" s="436"/>
      <c r="D136" s="437"/>
    </row>
    <row r="137" spans="3:4" ht="10.5">
      <c r="C137" s="436"/>
      <c r="D137" s="437"/>
    </row>
    <row r="138" spans="3:4" ht="10.5">
      <c r="C138" s="436"/>
      <c r="D138" s="437"/>
    </row>
    <row r="139" spans="3:4" ht="10.5">
      <c r="C139" s="436"/>
      <c r="D139" s="437"/>
    </row>
    <row r="140" spans="3:4" ht="10.5">
      <c r="C140" s="436"/>
      <c r="D140" s="437"/>
    </row>
    <row r="141" spans="3:4" ht="10.5">
      <c r="C141" s="436"/>
      <c r="D141" s="437"/>
    </row>
    <row r="142" spans="3:4" ht="10.5">
      <c r="C142" s="436"/>
      <c r="D142" s="437"/>
    </row>
    <row r="143" spans="3:4" ht="10.5">
      <c r="C143" s="436"/>
      <c r="D143" s="437"/>
    </row>
    <row r="144" spans="3:4" ht="10.5">
      <c r="C144" s="436"/>
      <c r="D144" s="437"/>
    </row>
    <row r="145" spans="3:4" ht="10.5">
      <c r="C145" s="436"/>
      <c r="D145" s="437"/>
    </row>
    <row r="146" spans="3:4" ht="10.5">
      <c r="C146" s="436"/>
      <c r="D146" s="437"/>
    </row>
    <row r="147" spans="3:4" ht="10.5">
      <c r="C147" s="436"/>
      <c r="D147" s="437"/>
    </row>
    <row r="148" spans="3:4" ht="10.5">
      <c r="C148" s="436"/>
      <c r="D148" s="437"/>
    </row>
    <row r="149" spans="3:4" ht="10.5">
      <c r="C149" s="436"/>
      <c r="D149" s="437"/>
    </row>
    <row r="150" spans="3:4" ht="10.5">
      <c r="C150" s="436"/>
      <c r="D150" s="437"/>
    </row>
    <row r="151" spans="3:4" ht="10.5">
      <c r="C151" s="436"/>
      <c r="D151" s="437"/>
    </row>
    <row r="152" spans="3:4" ht="10.5">
      <c r="C152" s="436"/>
      <c r="D152" s="437"/>
    </row>
    <row r="153" spans="3:4" ht="10.5">
      <c r="C153" s="77"/>
      <c r="D153" s="437"/>
    </row>
    <row r="154" spans="3:4" ht="10.5">
      <c r="C154" s="77"/>
      <c r="D154" s="437"/>
    </row>
    <row r="155" spans="3:4" ht="10.5">
      <c r="C155" s="77"/>
      <c r="D155" s="437"/>
    </row>
    <row r="156" spans="3:4" ht="10.5">
      <c r="C156" s="77"/>
      <c r="D156" s="437"/>
    </row>
    <row r="157" spans="3:4" ht="10.5">
      <c r="C157" s="77"/>
      <c r="D157" s="437"/>
    </row>
    <row r="158" spans="3:4" ht="10.5">
      <c r="C158" s="77"/>
      <c r="D158" s="437"/>
    </row>
    <row r="159" spans="3:4" ht="10.5">
      <c r="C159" s="77"/>
      <c r="D159" s="437"/>
    </row>
    <row r="160" spans="3:4" ht="10.5">
      <c r="C160" s="77"/>
      <c r="D160" s="437"/>
    </row>
    <row r="161" spans="3:4" ht="10.5">
      <c r="C161" s="77"/>
      <c r="D161" s="437"/>
    </row>
    <row r="162" spans="3:4" ht="10.5">
      <c r="C162" s="77"/>
      <c r="D162" s="437"/>
    </row>
    <row r="163" spans="3:4" ht="10.5">
      <c r="C163" s="77"/>
      <c r="D163" s="437"/>
    </row>
    <row r="164" spans="3:4" ht="10.5">
      <c r="C164" s="77"/>
      <c r="D164" s="437"/>
    </row>
    <row r="165" spans="3:4" ht="10.5">
      <c r="C165" s="77"/>
      <c r="D165" s="437"/>
    </row>
    <row r="166" spans="3:4" ht="10.5">
      <c r="C166" s="77"/>
      <c r="D166" s="437"/>
    </row>
    <row r="167" spans="3:4" ht="10.5">
      <c r="C167" s="77"/>
      <c r="D167" s="437"/>
    </row>
    <row r="168" spans="3:4" ht="10.5">
      <c r="C168" s="77"/>
      <c r="D168" s="437"/>
    </row>
    <row r="169" spans="3:4" ht="10.5">
      <c r="C169" s="77"/>
      <c r="D169" s="437"/>
    </row>
    <row r="170" spans="3:4" ht="10.5">
      <c r="C170" s="77"/>
      <c r="D170" s="437"/>
    </row>
    <row r="171" spans="3:4" ht="10.5">
      <c r="C171" s="77"/>
      <c r="D171" s="437"/>
    </row>
    <row r="172" spans="3:4" ht="10.5">
      <c r="C172" s="77"/>
      <c r="D172" s="437"/>
    </row>
    <row r="173" spans="3:4" ht="10.5">
      <c r="C173" s="77"/>
      <c r="D173" s="437"/>
    </row>
    <row r="174" spans="3:4" ht="10.5">
      <c r="C174" s="77"/>
      <c r="D174" s="437"/>
    </row>
    <row r="175" spans="3:4" ht="10.5">
      <c r="C175" s="77"/>
      <c r="D175" s="437"/>
    </row>
    <row r="176" spans="3:4" ht="10.5">
      <c r="C176" s="77"/>
      <c r="D176" s="437"/>
    </row>
    <row r="177" spans="3:4" ht="10.5">
      <c r="C177" s="77"/>
      <c r="D177" s="437"/>
    </row>
    <row r="178" spans="3:4" ht="10.5">
      <c r="C178" s="77"/>
      <c r="D178" s="437"/>
    </row>
    <row r="179" spans="3:4" ht="10.5">
      <c r="C179" s="77"/>
      <c r="D179" s="437"/>
    </row>
    <row r="180" spans="3:4" ht="10.5">
      <c r="C180" s="77"/>
      <c r="D180" s="437"/>
    </row>
    <row r="181" spans="3:4" ht="10.5">
      <c r="C181" s="77"/>
      <c r="D181" s="437"/>
    </row>
    <row r="182" spans="3:4" ht="10.5">
      <c r="C182" s="77"/>
      <c r="D182" s="437"/>
    </row>
    <row r="183" spans="3:4" ht="10.5">
      <c r="C183" s="77"/>
      <c r="D183" s="437"/>
    </row>
    <row r="184" spans="3:4" ht="10.5">
      <c r="C184" s="77"/>
      <c r="D184" s="437"/>
    </row>
    <row r="185" spans="3:4" ht="10.5">
      <c r="C185" s="77"/>
      <c r="D185" s="437"/>
    </row>
    <row r="186" spans="3:4" ht="10.5">
      <c r="C186" s="77"/>
      <c r="D186" s="437"/>
    </row>
    <row r="187" spans="3:4" ht="10.5">
      <c r="C187" s="77"/>
      <c r="D187" s="437"/>
    </row>
    <row r="188" spans="3:4" ht="10.5">
      <c r="C188" s="77"/>
      <c r="D188" s="437"/>
    </row>
    <row r="189" spans="3:4" ht="10.5">
      <c r="C189" s="77"/>
      <c r="D189" s="437"/>
    </row>
    <row r="190" spans="3:4" ht="10.5">
      <c r="C190" s="77"/>
      <c r="D190" s="437"/>
    </row>
    <row r="191" spans="3:4" ht="10.5">
      <c r="C191" s="77"/>
      <c r="D191" s="437"/>
    </row>
    <row r="192" spans="3:4" ht="10.5">
      <c r="C192" s="77"/>
      <c r="D192" s="437"/>
    </row>
    <row r="193" spans="3:4" ht="10.5">
      <c r="C193" s="77"/>
      <c r="D193" s="437"/>
    </row>
    <row r="194" spans="3:4" ht="10.5">
      <c r="C194" s="77"/>
      <c r="D194" s="437"/>
    </row>
    <row r="195" spans="3:4" ht="10.5">
      <c r="C195" s="77"/>
      <c r="D195" s="437"/>
    </row>
    <row r="196" spans="3:4" ht="10.5">
      <c r="C196" s="77"/>
      <c r="D196" s="437"/>
    </row>
    <row r="197" spans="3:4" ht="10.5">
      <c r="C197" s="77"/>
      <c r="D197" s="437"/>
    </row>
    <row r="198" spans="3:4" ht="10.5">
      <c r="C198" s="77"/>
      <c r="D198" s="437"/>
    </row>
    <row r="199" spans="3:4" ht="10.5">
      <c r="C199" s="77"/>
      <c r="D199" s="437"/>
    </row>
    <row r="200" spans="3:4" ht="10.5">
      <c r="C200" s="77"/>
      <c r="D200" s="437"/>
    </row>
    <row r="201" spans="3:4" ht="10.5">
      <c r="C201" s="77"/>
      <c r="D201" s="437"/>
    </row>
    <row r="202" spans="3:4" ht="10.5">
      <c r="C202" s="77"/>
      <c r="D202" s="437"/>
    </row>
    <row r="203" spans="3:4" ht="10.5">
      <c r="C203" s="77"/>
      <c r="D203" s="437"/>
    </row>
    <row r="204" spans="3:4" ht="10.5">
      <c r="C204" s="77"/>
      <c r="D204" s="437"/>
    </row>
    <row r="205" spans="3:4" ht="10.5">
      <c r="C205" s="77"/>
      <c r="D205" s="437"/>
    </row>
    <row r="206" spans="3:4" ht="10.5">
      <c r="C206" s="77"/>
      <c r="D206" s="437"/>
    </row>
    <row r="207" spans="3:4" ht="10.5">
      <c r="C207" s="77"/>
      <c r="D207" s="437"/>
    </row>
    <row r="208" spans="3:4" ht="10.5">
      <c r="C208" s="77"/>
      <c r="D208" s="437"/>
    </row>
    <row r="209" spans="3:4" ht="10.5">
      <c r="C209" s="77"/>
      <c r="D209" s="437"/>
    </row>
    <row r="210" spans="3:4" ht="10.5">
      <c r="C210" s="77"/>
      <c r="D210" s="437"/>
    </row>
    <row r="211" spans="3:4" ht="10.5">
      <c r="C211" s="77"/>
      <c r="D211" s="437"/>
    </row>
    <row r="212" spans="3:4" ht="10.5">
      <c r="C212" s="77"/>
      <c r="D212" s="437"/>
    </row>
    <row r="213" spans="3:4" ht="10.5">
      <c r="C213" s="77"/>
      <c r="D213" s="437"/>
    </row>
    <row r="214" spans="3:4" ht="10.5">
      <c r="C214" s="77"/>
      <c r="D214" s="437"/>
    </row>
    <row r="215" spans="3:4" ht="10.5">
      <c r="C215" s="77"/>
      <c r="D215" s="437"/>
    </row>
    <row r="216" spans="3:4" ht="10.5">
      <c r="C216" s="77"/>
      <c r="D216" s="437"/>
    </row>
    <row r="217" spans="3:4" ht="10.5">
      <c r="C217" s="77"/>
      <c r="D217" s="437"/>
    </row>
    <row r="218" spans="3:4" ht="10.5">
      <c r="C218" s="77"/>
      <c r="D218" s="437"/>
    </row>
    <row r="219" spans="3:4" ht="10.5">
      <c r="C219" s="77"/>
      <c r="D219" s="437"/>
    </row>
    <row r="220" spans="3:4" ht="10.5">
      <c r="C220" s="77"/>
      <c r="D220" s="437"/>
    </row>
    <row r="221" spans="3:4" ht="10.5">
      <c r="C221" s="77"/>
      <c r="D221" s="437"/>
    </row>
    <row r="222" spans="3:4" ht="10.5">
      <c r="C222" s="77"/>
      <c r="D222" s="437"/>
    </row>
    <row r="223" spans="3:4" ht="10.5">
      <c r="C223" s="77"/>
      <c r="D223" s="437"/>
    </row>
    <row r="224" spans="3:4" ht="10.5">
      <c r="C224" s="77"/>
      <c r="D224" s="437"/>
    </row>
    <row r="225" spans="3:4" ht="10.5">
      <c r="C225" s="77"/>
      <c r="D225" s="437"/>
    </row>
    <row r="226" spans="3:4" ht="10.5">
      <c r="C226" s="77"/>
      <c r="D226" s="437"/>
    </row>
    <row r="227" spans="3:4" ht="10.5">
      <c r="C227" s="77"/>
      <c r="D227" s="437"/>
    </row>
    <row r="228" spans="3:4" ht="10.5">
      <c r="C228" s="77"/>
      <c r="D228" s="437"/>
    </row>
    <row r="229" spans="3:4" ht="10.5">
      <c r="C229" s="77"/>
      <c r="D229" s="437"/>
    </row>
    <row r="230" spans="3:4" ht="10.5">
      <c r="C230" s="77"/>
      <c r="D230" s="437"/>
    </row>
    <row r="231" spans="3:4" ht="10.5">
      <c r="C231" s="77"/>
      <c r="D231" s="437"/>
    </row>
    <row r="232" spans="3:4" ht="10.5">
      <c r="C232" s="77"/>
      <c r="D232" s="437"/>
    </row>
    <row r="233" spans="3:4" ht="10.5">
      <c r="C233" s="77"/>
      <c r="D233" s="437"/>
    </row>
    <row r="234" spans="3:4" ht="10.5">
      <c r="C234" s="77"/>
      <c r="D234" s="437"/>
    </row>
    <row r="235" spans="3:4" ht="10.5">
      <c r="C235" s="77"/>
      <c r="D235" s="437"/>
    </row>
    <row r="236" spans="3:4" ht="10.5">
      <c r="C236" s="77"/>
      <c r="D236" s="437"/>
    </row>
    <row r="237" spans="3:4" ht="10.5">
      <c r="C237" s="77"/>
      <c r="D237" s="437"/>
    </row>
    <row r="238" spans="3:4" ht="10.5">
      <c r="C238" s="77"/>
      <c r="D238" s="437"/>
    </row>
    <row r="239" spans="3:4" ht="10.5">
      <c r="C239" s="77"/>
      <c r="D239" s="437"/>
    </row>
    <row r="240" spans="3:4" ht="10.5">
      <c r="C240" s="77"/>
      <c r="D240" s="437"/>
    </row>
    <row r="241" spans="3:4" ht="10.5">
      <c r="C241" s="77"/>
      <c r="D241" s="437"/>
    </row>
    <row r="242" spans="3:4" ht="10.5">
      <c r="C242" s="77"/>
      <c r="D242" s="437"/>
    </row>
    <row r="243" ht="10.5">
      <c r="D243" s="437"/>
    </row>
    <row r="244" ht="10.5">
      <c r="D244" s="437"/>
    </row>
    <row r="245" ht="10.5">
      <c r="D245" s="437"/>
    </row>
    <row r="246" ht="10.5">
      <c r="D246" s="437"/>
    </row>
    <row r="247" ht="10.5">
      <c r="D247" s="437"/>
    </row>
    <row r="248" ht="10.5">
      <c r="D248" s="437"/>
    </row>
    <row r="249" ht="10.5">
      <c r="D249" s="437"/>
    </row>
    <row r="250" ht="10.5">
      <c r="D250" s="437"/>
    </row>
    <row r="251" ht="10.5">
      <c r="D251" s="437"/>
    </row>
    <row r="252" ht="10.5">
      <c r="D252" s="437"/>
    </row>
    <row r="253" ht="10.5">
      <c r="D253" s="437"/>
    </row>
    <row r="254" ht="10.5">
      <c r="D254" s="437"/>
    </row>
    <row r="255" ht="10.5">
      <c r="D255" s="437"/>
    </row>
    <row r="256" ht="10.5">
      <c r="D256" s="437"/>
    </row>
    <row r="257" ht="10.5">
      <c r="D257" s="437"/>
    </row>
    <row r="258" ht="10.5">
      <c r="D258" s="437"/>
    </row>
    <row r="259" ht="10.5">
      <c r="D259" s="437"/>
    </row>
    <row r="260" ht="10.5">
      <c r="D260" s="437"/>
    </row>
    <row r="261" ht="10.5">
      <c r="D261" s="437"/>
    </row>
    <row r="262" ht="10.5">
      <c r="D262" s="437"/>
    </row>
    <row r="263" ht="10.5">
      <c r="D263" s="437"/>
    </row>
    <row r="264" ht="10.5">
      <c r="D264" s="437"/>
    </row>
    <row r="265" ht="10.5">
      <c r="D265" s="437"/>
    </row>
    <row r="266" ht="10.5">
      <c r="D266" s="437"/>
    </row>
    <row r="267" ht="10.5">
      <c r="D267" s="437"/>
    </row>
    <row r="268" ht="10.5">
      <c r="D268" s="437"/>
    </row>
    <row r="269" ht="10.5">
      <c r="D269" s="437"/>
    </row>
    <row r="270" ht="10.5">
      <c r="D270" s="437"/>
    </row>
    <row r="271" ht="10.5">
      <c r="D271" s="437"/>
    </row>
    <row r="272" ht="10.5">
      <c r="D272" s="437"/>
    </row>
    <row r="273" ht="10.5">
      <c r="D273" s="437"/>
    </row>
    <row r="274" ht="10.5">
      <c r="D274" s="437"/>
    </row>
    <row r="275" ht="10.5">
      <c r="D275" s="437"/>
    </row>
    <row r="276" ht="10.5">
      <c r="D276" s="437"/>
    </row>
    <row r="277" ht="10.5">
      <c r="D277" s="437"/>
    </row>
    <row r="278" ht="10.5">
      <c r="D278" s="437"/>
    </row>
    <row r="279" ht="10.5">
      <c r="D279" s="437"/>
    </row>
    <row r="280" ht="10.5">
      <c r="D280" s="437"/>
    </row>
    <row r="281" ht="10.5">
      <c r="D281" s="437"/>
    </row>
    <row r="282" ht="10.5">
      <c r="D282" s="437"/>
    </row>
    <row r="283" ht="10.5">
      <c r="D283" s="437"/>
    </row>
    <row r="284" ht="10.5">
      <c r="D284" s="437"/>
    </row>
    <row r="285" ht="10.5">
      <c r="D285" s="437"/>
    </row>
    <row r="286" ht="10.5">
      <c r="D286" s="437"/>
    </row>
    <row r="287" ht="10.5">
      <c r="D287" s="437"/>
    </row>
    <row r="288" ht="10.5">
      <c r="D288" s="437"/>
    </row>
    <row r="289" ht="10.5">
      <c r="D289" s="437"/>
    </row>
    <row r="290" ht="10.5">
      <c r="D290" s="437"/>
    </row>
    <row r="291" ht="10.5">
      <c r="D291" s="437"/>
    </row>
    <row r="292" ht="10.5">
      <c r="D292" s="437"/>
    </row>
    <row r="293" ht="10.5">
      <c r="D293" s="437"/>
    </row>
    <row r="294" ht="10.5">
      <c r="D294" s="437"/>
    </row>
    <row r="295" ht="10.5">
      <c r="D295" s="437"/>
    </row>
    <row r="296" ht="10.5">
      <c r="D296" s="437"/>
    </row>
    <row r="297" ht="10.5">
      <c r="D297" s="437"/>
    </row>
    <row r="298" ht="10.5">
      <c r="D298" s="437"/>
    </row>
    <row r="299" ht="10.5">
      <c r="D299" s="437"/>
    </row>
    <row r="300" ht="10.5">
      <c r="D300" s="437"/>
    </row>
    <row r="301" ht="10.5">
      <c r="D301" s="437"/>
    </row>
    <row r="302" ht="10.5">
      <c r="D302" s="437"/>
    </row>
    <row r="303" ht="10.5">
      <c r="D303" s="437"/>
    </row>
    <row r="304" ht="10.5">
      <c r="D304" s="437"/>
    </row>
    <row r="305" ht="10.5">
      <c r="D305" s="437"/>
    </row>
    <row r="306" ht="10.5">
      <c r="D306" s="437"/>
    </row>
    <row r="307" ht="10.5">
      <c r="D307" s="437"/>
    </row>
    <row r="308" ht="10.5">
      <c r="D308" s="437"/>
    </row>
    <row r="309" ht="10.5">
      <c r="D309" s="437"/>
    </row>
    <row r="310" ht="10.5">
      <c r="D310" s="437"/>
    </row>
    <row r="311" ht="10.5">
      <c r="D311" s="437"/>
    </row>
    <row r="312" ht="10.5">
      <c r="D312" s="437"/>
    </row>
    <row r="313" ht="10.5">
      <c r="D313" s="437"/>
    </row>
    <row r="314" ht="10.5">
      <c r="D314" s="437"/>
    </row>
    <row r="315" ht="10.5">
      <c r="D315" s="437"/>
    </row>
    <row r="316" ht="10.5">
      <c r="D316" s="437"/>
    </row>
    <row r="317" ht="10.5">
      <c r="D317" s="437"/>
    </row>
    <row r="318" ht="10.5">
      <c r="D318" s="437"/>
    </row>
    <row r="319" ht="10.5">
      <c r="D319" s="437"/>
    </row>
    <row r="320" ht="10.5">
      <c r="D320" s="437"/>
    </row>
    <row r="321" ht="10.5">
      <c r="D321" s="437"/>
    </row>
  </sheetData>
  <printOptions/>
  <pageMargins left="0.75" right="0.75" top="1" bottom="1" header="0.5" footer="0.5"/>
  <pageSetup firstPageNumber="143" useFirstPageNumber="1"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58">
      <selection activeCell="F75" sqref="F75"/>
    </sheetView>
  </sheetViews>
  <sheetFormatPr defaultColWidth="9.140625" defaultRowHeight="12.75"/>
  <cols>
    <col min="1" max="1" width="6.7109375" style="9" customWidth="1"/>
    <col min="2" max="2" width="7.57421875" style="9" customWidth="1"/>
    <col min="3" max="3" width="8.00390625" style="9" customWidth="1"/>
    <col min="4" max="4" width="60.140625" style="9" customWidth="1"/>
    <col min="5" max="5" width="17.57421875" style="9" customWidth="1"/>
    <col min="6" max="6" width="17.00390625" style="9" customWidth="1"/>
    <col min="7" max="7" width="7.8515625" style="103" customWidth="1"/>
    <col min="8" max="16384" width="9.00390625" style="3" customWidth="1"/>
  </cols>
  <sheetData>
    <row r="1" spans="2:7" s="1" customFormat="1" ht="13.5" customHeight="1">
      <c r="B1" s="324" t="s">
        <v>287</v>
      </c>
      <c r="C1" s="324"/>
      <c r="D1" s="115"/>
      <c r="E1" s="324"/>
      <c r="F1" s="324"/>
      <c r="G1" s="454"/>
    </row>
    <row r="2" spans="1:7" s="1" customFormat="1" ht="13.5" customHeight="1">
      <c r="A2" s="324" t="s">
        <v>398</v>
      </c>
      <c r="B2" s="5"/>
      <c r="C2" s="324"/>
      <c r="D2" s="115"/>
      <c r="E2" s="324"/>
      <c r="F2" s="324"/>
      <c r="G2" s="454"/>
    </row>
    <row r="3" spans="1:7" s="1" customFormat="1" ht="13.5" customHeight="1">
      <c r="A3" s="4"/>
      <c r="B3" s="4"/>
      <c r="C3" s="4"/>
      <c r="D3" s="4"/>
      <c r="E3" s="224" t="s">
        <v>291</v>
      </c>
      <c r="F3" s="4"/>
      <c r="G3" s="454"/>
    </row>
    <row r="4" spans="1:7" ht="13.5" customHeight="1">
      <c r="A4" s="99"/>
      <c r="B4" s="22"/>
      <c r="C4" s="22"/>
      <c r="D4" s="24"/>
      <c r="E4" s="438" t="s">
        <v>288</v>
      </c>
      <c r="F4" s="65"/>
      <c r="G4" s="104"/>
    </row>
    <row r="5" spans="1:7" ht="22.5" customHeight="1">
      <c r="A5" s="439" t="s">
        <v>1</v>
      </c>
      <c r="B5" s="112" t="s">
        <v>158</v>
      </c>
      <c r="C5" s="112" t="s">
        <v>2</v>
      </c>
      <c r="D5" s="112" t="s">
        <v>3</v>
      </c>
      <c r="E5" s="112" t="s">
        <v>265</v>
      </c>
      <c r="F5" s="112" t="s">
        <v>5</v>
      </c>
      <c r="G5" s="105" t="s">
        <v>406</v>
      </c>
    </row>
    <row r="6" spans="1:7" s="266" customFormat="1" ht="24.75" customHeight="1">
      <c r="A6" s="440">
        <v>801</v>
      </c>
      <c r="B6" s="315"/>
      <c r="C6" s="315"/>
      <c r="D6" s="292" t="s">
        <v>95</v>
      </c>
      <c r="E6" s="374">
        <f>SUM(E7,E13,E18)</f>
        <v>1234856</v>
      </c>
      <c r="F6" s="374">
        <f>SUM(F7,F13,F18)</f>
        <v>1011671.51</v>
      </c>
      <c r="G6" s="104">
        <f>F6/E6*100</f>
        <v>81.9262739947006</v>
      </c>
    </row>
    <row r="7" spans="1:7" ht="24.75" customHeight="1">
      <c r="A7" s="440"/>
      <c r="B7" s="315">
        <v>80101</v>
      </c>
      <c r="C7" s="315"/>
      <c r="D7" s="292" t="s">
        <v>96</v>
      </c>
      <c r="E7" s="282">
        <f>SUM(E8:E12)</f>
        <v>220361</v>
      </c>
      <c r="F7" s="282">
        <f>SUM(F8:F12)</f>
        <v>178293.62</v>
      </c>
      <c r="G7" s="104">
        <f aca="true" t="shared" si="0" ref="G7:G33">F7/E7*100</f>
        <v>80.90978893724389</v>
      </c>
    </row>
    <row r="8" spans="1:7" ht="24.75" customHeight="1">
      <c r="A8" s="440"/>
      <c r="B8" s="16"/>
      <c r="C8" s="441" t="s">
        <v>27</v>
      </c>
      <c r="D8" s="292" t="s">
        <v>28</v>
      </c>
      <c r="E8" s="282">
        <v>550</v>
      </c>
      <c r="F8" s="283">
        <v>422</v>
      </c>
      <c r="G8" s="104">
        <f t="shared" si="0"/>
        <v>76.72727272727272</v>
      </c>
    </row>
    <row r="9" spans="1:7" ht="27" customHeight="1">
      <c r="A9" s="440"/>
      <c r="B9" s="16"/>
      <c r="C9" s="441" t="s">
        <v>14</v>
      </c>
      <c r="D9" s="292" t="s">
        <v>37</v>
      </c>
      <c r="E9" s="282">
        <v>153666</v>
      </c>
      <c r="F9" s="283">
        <v>135397.09</v>
      </c>
      <c r="G9" s="104">
        <f t="shared" si="0"/>
        <v>88.11128681686255</v>
      </c>
    </row>
    <row r="10" spans="1:7" ht="27" customHeight="1">
      <c r="A10" s="440"/>
      <c r="B10" s="16"/>
      <c r="C10" s="441" t="s">
        <v>16</v>
      </c>
      <c r="D10" s="292" t="s">
        <v>17</v>
      </c>
      <c r="E10" s="282">
        <v>45</v>
      </c>
      <c r="F10" s="283">
        <v>1.81</v>
      </c>
      <c r="G10" s="104">
        <f t="shared" si="0"/>
        <v>4.022222222222222</v>
      </c>
    </row>
    <row r="11" spans="1:7" ht="27" customHeight="1">
      <c r="A11" s="440"/>
      <c r="B11" s="16"/>
      <c r="C11" s="441" t="s">
        <v>380</v>
      </c>
      <c r="D11" s="292" t="s">
        <v>381</v>
      </c>
      <c r="E11" s="282">
        <v>12700</v>
      </c>
      <c r="F11" s="283">
        <v>16346.33</v>
      </c>
      <c r="G11" s="104">
        <f t="shared" si="0"/>
        <v>128.71125984251967</v>
      </c>
    </row>
    <row r="12" spans="1:7" ht="27" customHeight="1">
      <c r="A12" s="440"/>
      <c r="B12" s="16"/>
      <c r="C12" s="441" t="s">
        <v>44</v>
      </c>
      <c r="D12" s="292" t="s">
        <v>45</v>
      </c>
      <c r="E12" s="282">
        <v>53400</v>
      </c>
      <c r="F12" s="283">
        <v>26126.39</v>
      </c>
      <c r="G12" s="104">
        <f t="shared" si="0"/>
        <v>48.92582397003745</v>
      </c>
    </row>
    <row r="13" spans="1:7" ht="27" customHeight="1">
      <c r="A13" s="442"/>
      <c r="B13" s="315">
        <v>80104</v>
      </c>
      <c r="C13" s="315"/>
      <c r="D13" s="292" t="s">
        <v>175</v>
      </c>
      <c r="E13" s="282">
        <f>SUM(E14:E17)</f>
        <v>901380</v>
      </c>
      <c r="F13" s="282">
        <f>SUM(F14:F17)</f>
        <v>728101.1</v>
      </c>
      <c r="G13" s="104">
        <f t="shared" si="0"/>
        <v>80.77626528212296</v>
      </c>
    </row>
    <row r="14" spans="1:7" ht="27" customHeight="1">
      <c r="A14" s="442"/>
      <c r="B14" s="315"/>
      <c r="C14" s="441" t="s">
        <v>14</v>
      </c>
      <c r="D14" s="292" t="s">
        <v>37</v>
      </c>
      <c r="E14" s="282">
        <v>893757</v>
      </c>
      <c r="F14" s="283">
        <v>721776.85</v>
      </c>
      <c r="G14" s="104">
        <f t="shared" si="0"/>
        <v>80.75761644384323</v>
      </c>
    </row>
    <row r="15" spans="1:7" ht="27" customHeight="1">
      <c r="A15" s="442"/>
      <c r="B15" s="315"/>
      <c r="C15" s="441" t="s">
        <v>16</v>
      </c>
      <c r="D15" s="292" t="s">
        <v>17</v>
      </c>
      <c r="E15" s="282">
        <v>0</v>
      </c>
      <c r="F15" s="283">
        <v>1.97</v>
      </c>
      <c r="G15" s="114" t="s">
        <v>18</v>
      </c>
    </row>
    <row r="16" spans="1:7" ht="27" customHeight="1">
      <c r="A16" s="442"/>
      <c r="B16" s="315"/>
      <c r="C16" s="441" t="s">
        <v>380</v>
      </c>
      <c r="D16" s="292" t="s">
        <v>381</v>
      </c>
      <c r="E16" s="282">
        <v>1173</v>
      </c>
      <c r="F16" s="283">
        <v>1173</v>
      </c>
      <c r="G16" s="104">
        <f t="shared" si="0"/>
        <v>100</v>
      </c>
    </row>
    <row r="17" spans="1:7" ht="27" customHeight="1">
      <c r="A17" s="442"/>
      <c r="B17" s="315"/>
      <c r="C17" s="441" t="s">
        <v>44</v>
      </c>
      <c r="D17" s="292" t="s">
        <v>45</v>
      </c>
      <c r="E17" s="282">
        <v>6450</v>
      </c>
      <c r="F17" s="283">
        <v>5149.28</v>
      </c>
      <c r="G17" s="104">
        <f t="shared" si="0"/>
        <v>79.8337984496124</v>
      </c>
    </row>
    <row r="18" spans="1:7" ht="27" customHeight="1">
      <c r="A18" s="440"/>
      <c r="B18" s="315">
        <v>80110</v>
      </c>
      <c r="C18" s="315"/>
      <c r="D18" s="292" t="s">
        <v>98</v>
      </c>
      <c r="E18" s="282">
        <f>SUM(E19:E23)</f>
        <v>113115</v>
      </c>
      <c r="F18" s="282">
        <f>SUM(F19:F23)</f>
        <v>105276.79</v>
      </c>
      <c r="G18" s="104">
        <f t="shared" si="0"/>
        <v>93.07058303496441</v>
      </c>
    </row>
    <row r="19" spans="1:7" ht="27" customHeight="1">
      <c r="A19" s="442"/>
      <c r="B19" s="315"/>
      <c r="C19" s="441" t="s">
        <v>27</v>
      </c>
      <c r="D19" s="292" t="s">
        <v>28</v>
      </c>
      <c r="E19" s="282">
        <v>1090</v>
      </c>
      <c r="F19" s="283">
        <v>1013</v>
      </c>
      <c r="G19" s="104">
        <f t="shared" si="0"/>
        <v>92.93577981651376</v>
      </c>
    </row>
    <row r="20" spans="1:7" ht="27" customHeight="1">
      <c r="A20" s="442"/>
      <c r="B20" s="315"/>
      <c r="C20" s="441" t="s">
        <v>14</v>
      </c>
      <c r="D20" s="292" t="s">
        <v>37</v>
      </c>
      <c r="E20" s="282">
        <v>92400</v>
      </c>
      <c r="F20" s="283">
        <v>87986.37</v>
      </c>
      <c r="G20" s="104">
        <f t="shared" si="0"/>
        <v>95.22334415584415</v>
      </c>
    </row>
    <row r="21" spans="1:7" ht="27" customHeight="1">
      <c r="A21" s="442"/>
      <c r="B21" s="315"/>
      <c r="C21" s="441" t="s">
        <v>16</v>
      </c>
      <c r="D21" s="292" t="s">
        <v>17</v>
      </c>
      <c r="E21" s="282">
        <v>4</v>
      </c>
      <c r="F21" s="283">
        <v>1.25</v>
      </c>
      <c r="G21" s="104">
        <f t="shared" si="0"/>
        <v>31.25</v>
      </c>
    </row>
    <row r="22" spans="1:7" ht="27" customHeight="1">
      <c r="A22" s="442"/>
      <c r="B22" s="315"/>
      <c r="C22" s="441" t="s">
        <v>380</v>
      </c>
      <c r="D22" s="292" t="s">
        <v>381</v>
      </c>
      <c r="E22" s="282">
        <v>2321</v>
      </c>
      <c r="F22" s="283">
        <v>1333</v>
      </c>
      <c r="G22" s="104">
        <f t="shared" si="0"/>
        <v>57.43214131839724</v>
      </c>
    </row>
    <row r="23" spans="1:7" ht="27" customHeight="1">
      <c r="A23" s="442"/>
      <c r="B23" s="315"/>
      <c r="C23" s="441" t="s">
        <v>44</v>
      </c>
      <c r="D23" s="292" t="s">
        <v>45</v>
      </c>
      <c r="E23" s="282">
        <v>17300</v>
      </c>
      <c r="F23" s="283">
        <v>14943.17</v>
      </c>
      <c r="G23" s="104">
        <f t="shared" si="0"/>
        <v>86.37670520231214</v>
      </c>
    </row>
    <row r="24" spans="1:7" ht="27" customHeight="1">
      <c r="A24" s="440">
        <v>854</v>
      </c>
      <c r="B24" s="16"/>
      <c r="C24" s="16"/>
      <c r="D24" s="292" t="s">
        <v>104</v>
      </c>
      <c r="E24" s="282">
        <f>SUM(E25)</f>
        <v>75102</v>
      </c>
      <c r="F24" s="282">
        <f>SUM(F25)</f>
        <v>78239.81</v>
      </c>
      <c r="G24" s="104">
        <f t="shared" si="0"/>
        <v>104.17806449894809</v>
      </c>
    </row>
    <row r="25" spans="1:7" ht="28.5" customHeight="1">
      <c r="A25" s="440"/>
      <c r="B25" s="315">
        <v>85407</v>
      </c>
      <c r="C25" s="315"/>
      <c r="D25" s="292" t="s">
        <v>105</v>
      </c>
      <c r="E25" s="282">
        <f>SUM(E26:E29)</f>
        <v>75102</v>
      </c>
      <c r="F25" s="282">
        <f>SUM(F26:F29)</f>
        <v>78239.81</v>
      </c>
      <c r="G25" s="104">
        <f t="shared" si="0"/>
        <v>104.17806449894809</v>
      </c>
    </row>
    <row r="26" spans="1:7" ht="30" customHeight="1">
      <c r="A26" s="440"/>
      <c r="B26" s="315"/>
      <c r="C26" s="441" t="s">
        <v>14</v>
      </c>
      <c r="D26" s="292" t="s">
        <v>37</v>
      </c>
      <c r="E26" s="282">
        <v>20100</v>
      </c>
      <c r="F26" s="283">
        <v>26335</v>
      </c>
      <c r="G26" s="104">
        <f t="shared" si="0"/>
        <v>131.01990049751245</v>
      </c>
    </row>
    <row r="27" spans="1:7" ht="30" customHeight="1">
      <c r="A27" s="440"/>
      <c r="B27" s="315"/>
      <c r="C27" s="441" t="s">
        <v>16</v>
      </c>
      <c r="D27" s="292" t="s">
        <v>17</v>
      </c>
      <c r="E27" s="282">
        <v>2</v>
      </c>
      <c r="F27" s="283">
        <v>0.81</v>
      </c>
      <c r="G27" s="104">
        <f t="shared" si="0"/>
        <v>40.5</v>
      </c>
    </row>
    <row r="28" spans="1:7" ht="30" customHeight="1">
      <c r="A28" s="440"/>
      <c r="B28" s="315"/>
      <c r="C28" s="441" t="s">
        <v>380</v>
      </c>
      <c r="D28" s="292" t="s">
        <v>381</v>
      </c>
      <c r="E28" s="282">
        <v>2000</v>
      </c>
      <c r="F28" s="283">
        <v>0</v>
      </c>
      <c r="G28" s="104">
        <f t="shared" si="0"/>
        <v>0</v>
      </c>
    </row>
    <row r="29" spans="1:7" ht="30" customHeight="1">
      <c r="A29" s="440"/>
      <c r="B29" s="315"/>
      <c r="C29" s="441" t="s">
        <v>44</v>
      </c>
      <c r="D29" s="292" t="s">
        <v>45</v>
      </c>
      <c r="E29" s="282">
        <v>53000</v>
      </c>
      <c r="F29" s="283">
        <v>51904</v>
      </c>
      <c r="G29" s="104">
        <f t="shared" si="0"/>
        <v>97.93207547169811</v>
      </c>
    </row>
    <row r="30" spans="1:7" s="68" customFormat="1" ht="23.25" customHeight="1">
      <c r="A30" s="100" t="s">
        <v>405</v>
      </c>
      <c r="B30" s="443"/>
      <c r="C30" s="443"/>
      <c r="D30" s="444"/>
      <c r="E30" s="445">
        <f>SUM(E24,E6)</f>
        <v>1309958</v>
      </c>
      <c r="F30" s="445">
        <f>SUM(F24,F6)</f>
        <v>1089911.32</v>
      </c>
      <c r="G30" s="106">
        <f t="shared" si="0"/>
        <v>83.20200494977702</v>
      </c>
    </row>
    <row r="31" spans="1:7" s="68" customFormat="1" ht="17.25" customHeight="1">
      <c r="A31" s="101" t="s">
        <v>407</v>
      </c>
      <c r="B31" s="446"/>
      <c r="C31" s="446"/>
      <c r="D31" s="447"/>
      <c r="E31" s="448"/>
      <c r="F31" s="449"/>
      <c r="G31" s="107"/>
    </row>
    <row r="32" spans="1:7" s="68" customFormat="1" ht="18" customHeight="1">
      <c r="A32" s="102" t="s">
        <v>283</v>
      </c>
      <c r="B32" s="450"/>
      <c r="C32" s="450"/>
      <c r="D32" s="451"/>
      <c r="E32" s="452">
        <v>0</v>
      </c>
      <c r="F32" s="453">
        <v>154.69</v>
      </c>
      <c r="G32" s="108"/>
    </row>
    <row r="33" spans="1:7" s="68" customFormat="1" ht="31.5" customHeight="1">
      <c r="A33" s="100" t="s">
        <v>263</v>
      </c>
      <c r="B33" s="443"/>
      <c r="C33" s="443"/>
      <c r="D33" s="444"/>
      <c r="E33" s="445">
        <f>SUM(E32,E30)</f>
        <v>1309958</v>
      </c>
      <c r="F33" s="445">
        <f>SUM(F32,F30)</f>
        <v>1090066.01</v>
      </c>
      <c r="G33" s="106">
        <f t="shared" si="0"/>
        <v>83.21381372532555</v>
      </c>
    </row>
    <row r="34" spans="1:7" s="266" customFormat="1" ht="13.5" customHeight="1">
      <c r="A34" s="3"/>
      <c r="B34" s="3"/>
      <c r="C34" s="3"/>
      <c r="D34" s="68"/>
      <c r="E34" s="66"/>
      <c r="F34" s="95"/>
      <c r="G34" s="109"/>
    </row>
    <row r="35" spans="1:7" s="266" customFormat="1" ht="13.5" customHeight="1">
      <c r="A35" s="3"/>
      <c r="B35" s="3"/>
      <c r="C35" s="3"/>
      <c r="D35" s="68"/>
      <c r="E35" s="66"/>
      <c r="F35" s="95"/>
      <c r="G35" s="109"/>
    </row>
    <row r="36" spans="1:7" s="266" customFormat="1" ht="13.5" customHeight="1">
      <c r="A36" s="3"/>
      <c r="B36" s="3"/>
      <c r="C36" s="3"/>
      <c r="D36" s="68"/>
      <c r="E36" s="66"/>
      <c r="F36" s="95"/>
      <c r="G36" s="109"/>
    </row>
    <row r="37" spans="1:7" s="266" customFormat="1" ht="13.5" customHeight="1">
      <c r="A37" s="3"/>
      <c r="B37" s="3"/>
      <c r="C37" s="3"/>
      <c r="D37" s="68"/>
      <c r="E37" s="66"/>
      <c r="F37" s="95"/>
      <c r="G37" s="109"/>
    </row>
    <row r="38" spans="1:7" s="266" customFormat="1" ht="13.5" customHeight="1">
      <c r="A38" s="3"/>
      <c r="B38" s="3"/>
      <c r="C38" s="3"/>
      <c r="D38" s="68"/>
      <c r="E38" s="66"/>
      <c r="F38" s="95"/>
      <c r="G38" s="109"/>
    </row>
    <row r="39" spans="1:7" s="266" customFormat="1" ht="13.5" customHeight="1">
      <c r="A39" s="3"/>
      <c r="B39" s="3"/>
      <c r="C39" s="3"/>
      <c r="D39" s="68"/>
      <c r="E39" s="66"/>
      <c r="F39" s="95"/>
      <c r="G39" s="109"/>
    </row>
    <row r="40" spans="1:7" ht="21.75" customHeight="1">
      <c r="A40" s="21"/>
      <c r="B40" s="22"/>
      <c r="C40" s="22"/>
      <c r="D40" s="98"/>
      <c r="E40" s="438" t="s">
        <v>264</v>
      </c>
      <c r="F40" s="65"/>
      <c r="G40" s="104"/>
    </row>
    <row r="41" spans="1:7" ht="30" customHeight="1">
      <c r="A41" s="111" t="s">
        <v>1</v>
      </c>
      <c r="B41" s="112" t="s">
        <v>158</v>
      </c>
      <c r="C41" s="112" t="s">
        <v>2</v>
      </c>
      <c r="D41" s="113" t="s">
        <v>3</v>
      </c>
      <c r="E41" s="112" t="s">
        <v>265</v>
      </c>
      <c r="F41" s="112" t="s">
        <v>5</v>
      </c>
      <c r="G41" s="105" t="s">
        <v>406</v>
      </c>
    </row>
    <row r="42" spans="1:7" ht="22.5" customHeight="1">
      <c r="A42" s="16">
        <v>801</v>
      </c>
      <c r="B42" s="315"/>
      <c r="C42" s="315"/>
      <c r="D42" s="292" t="s">
        <v>95</v>
      </c>
      <c r="E42" s="374">
        <f>SUM(E43,E51,E57)</f>
        <v>1234856</v>
      </c>
      <c r="F42" s="374">
        <f>SUM(F43,F51,F57)</f>
        <v>1011826.2</v>
      </c>
      <c r="G42" s="104">
        <f>F42/E42*100</f>
        <v>81.93880096140764</v>
      </c>
    </row>
    <row r="43" spans="1:7" ht="22.5" customHeight="1">
      <c r="A43" s="16"/>
      <c r="B43" s="315">
        <v>80101</v>
      </c>
      <c r="C43" s="16"/>
      <c r="D43" s="292" t="s">
        <v>96</v>
      </c>
      <c r="E43" s="282">
        <f>SUM(E44:E50)</f>
        <v>237857</v>
      </c>
      <c r="F43" s="282">
        <f>SUM(F44:F50)</f>
        <v>195944.66999999995</v>
      </c>
      <c r="G43" s="104">
        <f aca="true" t="shared" si="1" ref="G43:G75">F43/E43*100</f>
        <v>82.37919001753153</v>
      </c>
    </row>
    <row r="44" spans="1:7" ht="27" customHeight="1">
      <c r="A44" s="315"/>
      <c r="B44" s="315"/>
      <c r="C44" s="315">
        <v>2400</v>
      </c>
      <c r="D44" s="292" t="s">
        <v>408</v>
      </c>
      <c r="E44" s="282">
        <v>0</v>
      </c>
      <c r="F44" s="283">
        <v>185.03</v>
      </c>
      <c r="G44" s="114" t="s">
        <v>18</v>
      </c>
    </row>
    <row r="45" spans="1:7" ht="24.75" customHeight="1">
      <c r="A45" s="315"/>
      <c r="B45" s="315"/>
      <c r="C45" s="315">
        <v>3260</v>
      </c>
      <c r="D45" s="292" t="s">
        <v>409</v>
      </c>
      <c r="E45" s="282">
        <v>400</v>
      </c>
      <c r="F45" s="283">
        <v>400</v>
      </c>
      <c r="G45" s="104">
        <f t="shared" si="1"/>
        <v>100</v>
      </c>
    </row>
    <row r="46" spans="1:7" ht="24.75" customHeight="1">
      <c r="A46" s="315"/>
      <c r="B46" s="315"/>
      <c r="C46" s="315">
        <v>4210</v>
      </c>
      <c r="D46" s="292" t="s">
        <v>272</v>
      </c>
      <c r="E46" s="282">
        <v>121598</v>
      </c>
      <c r="F46" s="283">
        <v>108673.37</v>
      </c>
      <c r="G46" s="104">
        <f t="shared" si="1"/>
        <v>89.3710176154213</v>
      </c>
    </row>
    <row r="47" spans="1:7" ht="23.25" customHeight="1">
      <c r="A47" s="315"/>
      <c r="B47" s="315"/>
      <c r="C47" s="315">
        <v>4240</v>
      </c>
      <c r="D47" s="292" t="s">
        <v>410</v>
      </c>
      <c r="E47" s="282">
        <v>71344</v>
      </c>
      <c r="F47" s="283">
        <v>55251.49</v>
      </c>
      <c r="G47" s="104">
        <f t="shared" si="1"/>
        <v>77.44377943485085</v>
      </c>
    </row>
    <row r="48" spans="1:7" ht="26.25" customHeight="1">
      <c r="A48" s="315"/>
      <c r="B48" s="315"/>
      <c r="C48" s="315">
        <v>4270</v>
      </c>
      <c r="D48" s="292" t="s">
        <v>274</v>
      </c>
      <c r="E48" s="282">
        <v>15083</v>
      </c>
      <c r="F48" s="283">
        <v>7487.36</v>
      </c>
      <c r="G48" s="104">
        <f t="shared" si="1"/>
        <v>49.641052840946756</v>
      </c>
    </row>
    <row r="49" spans="1:7" ht="26.25" customHeight="1">
      <c r="A49" s="315"/>
      <c r="B49" s="315"/>
      <c r="C49" s="315">
        <v>4300</v>
      </c>
      <c r="D49" s="292" t="s">
        <v>266</v>
      </c>
      <c r="E49" s="282">
        <v>28968</v>
      </c>
      <c r="F49" s="283">
        <v>23600.14</v>
      </c>
      <c r="G49" s="104">
        <f t="shared" si="1"/>
        <v>81.46969069317868</v>
      </c>
    </row>
    <row r="50" spans="1:7" ht="21" customHeight="1">
      <c r="A50" s="315"/>
      <c r="B50" s="315"/>
      <c r="C50" s="315">
        <v>4410</v>
      </c>
      <c r="D50" s="292" t="s">
        <v>275</v>
      </c>
      <c r="E50" s="282">
        <v>464</v>
      </c>
      <c r="F50" s="283">
        <v>347.28</v>
      </c>
      <c r="G50" s="104">
        <f t="shared" si="1"/>
        <v>74.84482758620689</v>
      </c>
    </row>
    <row r="51" spans="1:7" ht="18" customHeight="1">
      <c r="A51" s="315"/>
      <c r="B51" s="315">
        <v>80104</v>
      </c>
      <c r="C51" s="315"/>
      <c r="D51" s="292" t="s">
        <v>175</v>
      </c>
      <c r="E51" s="282">
        <f>SUM(E52:E56)</f>
        <v>901380</v>
      </c>
      <c r="F51" s="282">
        <f>SUM(F52:F56)</f>
        <v>728101.15</v>
      </c>
      <c r="G51" s="104">
        <f t="shared" si="1"/>
        <v>80.77627082917304</v>
      </c>
    </row>
    <row r="52" spans="1:7" ht="30.75" customHeight="1">
      <c r="A52" s="315"/>
      <c r="B52" s="315"/>
      <c r="C52" s="315">
        <v>2400</v>
      </c>
      <c r="D52" s="292" t="s">
        <v>408</v>
      </c>
      <c r="E52" s="282">
        <v>0</v>
      </c>
      <c r="F52" s="282">
        <v>2880.12</v>
      </c>
      <c r="G52" s="114" t="s">
        <v>18</v>
      </c>
    </row>
    <row r="53" spans="1:7" ht="26.25" customHeight="1">
      <c r="A53" s="315"/>
      <c r="B53" s="315"/>
      <c r="C53" s="315">
        <v>4210</v>
      </c>
      <c r="D53" s="292" t="s">
        <v>272</v>
      </c>
      <c r="E53" s="282">
        <v>3000</v>
      </c>
      <c r="F53" s="283">
        <v>1699.01</v>
      </c>
      <c r="G53" s="104">
        <f t="shared" si="1"/>
        <v>56.63366666666667</v>
      </c>
    </row>
    <row r="54" spans="1:7" ht="26.25" customHeight="1">
      <c r="A54" s="315"/>
      <c r="B54" s="315"/>
      <c r="C54" s="315">
        <v>4220</v>
      </c>
      <c r="D54" s="292" t="s">
        <v>411</v>
      </c>
      <c r="E54" s="282">
        <v>893757</v>
      </c>
      <c r="F54" s="283">
        <v>718906.38</v>
      </c>
      <c r="G54" s="104">
        <f t="shared" si="1"/>
        <v>80.43644749076091</v>
      </c>
    </row>
    <row r="55" spans="1:7" ht="26.25" customHeight="1">
      <c r="A55" s="315"/>
      <c r="B55" s="315"/>
      <c r="C55" s="315">
        <v>4240</v>
      </c>
      <c r="D55" s="292" t="s">
        <v>410</v>
      </c>
      <c r="E55" s="282">
        <v>1923</v>
      </c>
      <c r="F55" s="283">
        <v>1915.64</v>
      </c>
      <c r="G55" s="104">
        <f t="shared" si="1"/>
        <v>99.61726469058763</v>
      </c>
    </row>
    <row r="56" spans="1:7" ht="26.25" customHeight="1">
      <c r="A56" s="315"/>
      <c r="B56" s="315"/>
      <c r="C56" s="315">
        <v>4270</v>
      </c>
      <c r="D56" s="292" t="s">
        <v>274</v>
      </c>
      <c r="E56" s="282">
        <v>2700</v>
      </c>
      <c r="F56" s="283">
        <v>2700</v>
      </c>
      <c r="G56" s="104">
        <f t="shared" si="1"/>
        <v>100</v>
      </c>
    </row>
    <row r="57" spans="1:7" ht="23.25" customHeight="1">
      <c r="A57" s="16"/>
      <c r="B57" s="315">
        <v>80110</v>
      </c>
      <c r="C57" s="315"/>
      <c r="D57" s="292" t="s">
        <v>98</v>
      </c>
      <c r="E57" s="282">
        <f>SUM(E58:E61)</f>
        <v>95619</v>
      </c>
      <c r="F57" s="282">
        <f>SUM(F58:F61)</f>
        <v>87780.37999999998</v>
      </c>
      <c r="G57" s="104">
        <f t="shared" si="1"/>
        <v>91.8022359572888</v>
      </c>
    </row>
    <row r="58" spans="1:7" ht="24" customHeight="1">
      <c r="A58" s="315"/>
      <c r="B58" s="315"/>
      <c r="C58" s="315">
        <v>4210</v>
      </c>
      <c r="D58" s="292" t="s">
        <v>272</v>
      </c>
      <c r="E58" s="282">
        <v>50227</v>
      </c>
      <c r="F58" s="283">
        <v>47379.38</v>
      </c>
      <c r="G58" s="104">
        <f t="shared" si="1"/>
        <v>94.33049953212415</v>
      </c>
    </row>
    <row r="59" spans="1:7" ht="30.75" customHeight="1">
      <c r="A59" s="315"/>
      <c r="B59" s="315"/>
      <c r="C59" s="315">
        <v>4240</v>
      </c>
      <c r="D59" s="292" t="s">
        <v>410</v>
      </c>
      <c r="E59" s="282">
        <v>26990</v>
      </c>
      <c r="F59" s="283">
        <v>24405.39</v>
      </c>
      <c r="G59" s="104">
        <f t="shared" si="1"/>
        <v>90.42382363838458</v>
      </c>
    </row>
    <row r="60" spans="1:7" ht="30.75" customHeight="1">
      <c r="A60" s="315"/>
      <c r="B60" s="315"/>
      <c r="C60" s="315">
        <v>4270</v>
      </c>
      <c r="D60" s="292" t="s">
        <v>274</v>
      </c>
      <c r="E60" s="282">
        <v>8000</v>
      </c>
      <c r="F60" s="283">
        <v>7354.79</v>
      </c>
      <c r="G60" s="104">
        <f t="shared" si="1"/>
        <v>91.934875</v>
      </c>
    </row>
    <row r="61" spans="1:7" ht="30.75" customHeight="1">
      <c r="A61" s="315"/>
      <c r="B61" s="315"/>
      <c r="C61" s="315">
        <v>4300</v>
      </c>
      <c r="D61" s="292" t="s">
        <v>266</v>
      </c>
      <c r="E61" s="282">
        <v>10402</v>
      </c>
      <c r="F61" s="283">
        <v>8640.82</v>
      </c>
      <c r="G61" s="104">
        <f t="shared" si="1"/>
        <v>83.06883291674679</v>
      </c>
    </row>
    <row r="62" spans="1:7" ht="30.75" customHeight="1">
      <c r="A62" s="16">
        <v>854</v>
      </c>
      <c r="B62" s="16"/>
      <c r="C62" s="16"/>
      <c r="D62" s="292" t="s">
        <v>104</v>
      </c>
      <c r="E62" s="282">
        <f>SUM(E63)</f>
        <v>75102</v>
      </c>
      <c r="F62" s="282">
        <f>SUM(F63)</f>
        <v>78239.81</v>
      </c>
      <c r="G62" s="104">
        <f t="shared" si="1"/>
        <v>104.17806449894809</v>
      </c>
    </row>
    <row r="63" spans="1:7" ht="25.5" customHeight="1">
      <c r="A63" s="16"/>
      <c r="B63" s="315">
        <v>85407</v>
      </c>
      <c r="C63" s="315"/>
      <c r="D63" s="292" t="s">
        <v>105</v>
      </c>
      <c r="E63" s="282">
        <f>SUM(E64:E71)</f>
        <v>75102</v>
      </c>
      <c r="F63" s="282">
        <f>SUM(F64:F71)</f>
        <v>78239.81</v>
      </c>
      <c r="G63" s="104">
        <f t="shared" si="1"/>
        <v>104.17806449894809</v>
      </c>
    </row>
    <row r="64" spans="1:7" ht="34.5" customHeight="1">
      <c r="A64" s="16"/>
      <c r="B64" s="315"/>
      <c r="C64" s="315">
        <v>2400</v>
      </c>
      <c r="D64" s="292" t="s">
        <v>408</v>
      </c>
      <c r="E64" s="282">
        <v>0</v>
      </c>
      <c r="F64" s="282">
        <v>7000</v>
      </c>
      <c r="G64" s="114" t="s">
        <v>18</v>
      </c>
    </row>
    <row r="65" spans="1:7" ht="30.75" customHeight="1">
      <c r="A65" s="16"/>
      <c r="B65" s="315"/>
      <c r="C65" s="315">
        <v>4110</v>
      </c>
      <c r="D65" s="292" t="s">
        <v>270</v>
      </c>
      <c r="E65" s="282">
        <v>500</v>
      </c>
      <c r="F65" s="282">
        <v>119.7</v>
      </c>
      <c r="G65" s="104">
        <f t="shared" si="1"/>
        <v>23.94</v>
      </c>
    </row>
    <row r="66" spans="1:7" ht="30.75" customHeight="1">
      <c r="A66" s="16"/>
      <c r="B66" s="315"/>
      <c r="C66" s="315">
        <v>4120</v>
      </c>
      <c r="D66" s="292" t="s">
        <v>271</v>
      </c>
      <c r="E66" s="282">
        <v>87</v>
      </c>
      <c r="F66" s="282">
        <v>17.15</v>
      </c>
      <c r="G66" s="104">
        <f t="shared" si="1"/>
        <v>19.71264367816092</v>
      </c>
    </row>
    <row r="67" spans="1:7" ht="30.75" customHeight="1">
      <c r="A67" s="16"/>
      <c r="B67" s="315"/>
      <c r="C67" s="315">
        <v>4170</v>
      </c>
      <c r="D67" s="292" t="s">
        <v>444</v>
      </c>
      <c r="E67" s="282">
        <v>3000</v>
      </c>
      <c r="F67" s="282">
        <v>700</v>
      </c>
      <c r="G67" s="104">
        <f t="shared" si="1"/>
        <v>23.333333333333332</v>
      </c>
    </row>
    <row r="68" spans="1:7" ht="30.75" customHeight="1">
      <c r="A68" s="16"/>
      <c r="B68" s="315"/>
      <c r="C68" s="315">
        <v>4210</v>
      </c>
      <c r="D68" s="292" t="s">
        <v>272</v>
      </c>
      <c r="E68" s="282">
        <v>36465</v>
      </c>
      <c r="F68" s="283">
        <v>36386.51</v>
      </c>
      <c r="G68" s="104">
        <f t="shared" si="1"/>
        <v>99.78475250239957</v>
      </c>
    </row>
    <row r="69" spans="1:7" ht="23.25" customHeight="1">
      <c r="A69" s="16"/>
      <c r="B69" s="315"/>
      <c r="C69" s="315">
        <v>4240</v>
      </c>
      <c r="D69" s="292" t="s">
        <v>410</v>
      </c>
      <c r="E69" s="282">
        <v>152</v>
      </c>
      <c r="F69" s="283">
        <v>152</v>
      </c>
      <c r="G69" s="104">
        <f t="shared" si="1"/>
        <v>100</v>
      </c>
    </row>
    <row r="70" spans="1:7" ht="24" customHeight="1">
      <c r="A70" s="16"/>
      <c r="B70" s="315"/>
      <c r="C70" s="315">
        <v>4270</v>
      </c>
      <c r="D70" s="292" t="s">
        <v>274</v>
      </c>
      <c r="E70" s="282">
        <v>850</v>
      </c>
      <c r="F70" s="283">
        <v>0</v>
      </c>
      <c r="G70" s="104">
        <f t="shared" si="1"/>
        <v>0</v>
      </c>
    </row>
    <row r="71" spans="1:7" ht="30.75" customHeight="1">
      <c r="A71" s="16"/>
      <c r="B71" s="315"/>
      <c r="C71" s="315">
        <v>4300</v>
      </c>
      <c r="D71" s="292" t="s">
        <v>266</v>
      </c>
      <c r="E71" s="282">
        <v>34048</v>
      </c>
      <c r="F71" s="283">
        <v>33864.45</v>
      </c>
      <c r="G71" s="104">
        <f t="shared" si="1"/>
        <v>99.46090812969925</v>
      </c>
    </row>
    <row r="72" spans="1:7" ht="21" customHeight="1">
      <c r="A72" s="100" t="s">
        <v>405</v>
      </c>
      <c r="B72" s="443"/>
      <c r="C72" s="443"/>
      <c r="D72" s="444"/>
      <c r="E72" s="445">
        <f>SUM(E42,E62)</f>
        <v>1309958</v>
      </c>
      <c r="F72" s="445">
        <f>SUM(F42,F62)</f>
        <v>1090066.01</v>
      </c>
      <c r="G72" s="105">
        <f t="shared" si="1"/>
        <v>83.21381372532555</v>
      </c>
    </row>
    <row r="73" spans="1:7" ht="15" customHeight="1">
      <c r="A73" s="101" t="s">
        <v>407</v>
      </c>
      <c r="B73" s="446"/>
      <c r="C73" s="446"/>
      <c r="D73" s="447"/>
      <c r="E73" s="448"/>
      <c r="F73" s="449"/>
      <c r="G73" s="116"/>
    </row>
    <row r="74" spans="1:7" ht="18" customHeight="1">
      <c r="A74" s="102" t="s">
        <v>283</v>
      </c>
      <c r="B74" s="450"/>
      <c r="C74" s="450"/>
      <c r="D74" s="451"/>
      <c r="E74" s="452">
        <v>0</v>
      </c>
      <c r="F74" s="453">
        <v>0</v>
      </c>
      <c r="G74" s="117"/>
    </row>
    <row r="75" spans="1:7" ht="18.75" customHeight="1">
      <c r="A75" s="100" t="s">
        <v>263</v>
      </c>
      <c r="B75" s="443"/>
      <c r="C75" s="443"/>
      <c r="D75" s="444"/>
      <c r="E75" s="445">
        <f>SUM(E74,E72)</f>
        <v>1309958</v>
      </c>
      <c r="F75" s="445">
        <f>SUM(F74,F72)</f>
        <v>1090066.01</v>
      </c>
      <c r="G75" s="105">
        <f t="shared" si="1"/>
        <v>83.21381372532555</v>
      </c>
    </row>
    <row r="76" spans="1:7" s="266" customFormat="1" ht="13.5" customHeight="1">
      <c r="A76" s="3"/>
      <c r="B76" s="3"/>
      <c r="C76" s="3"/>
      <c r="D76" s="3"/>
      <c r="E76" s="66"/>
      <c r="F76" s="95"/>
      <c r="G76" s="109"/>
    </row>
    <row r="77" spans="1:6" ht="13.5" customHeight="1">
      <c r="A77" s="3"/>
      <c r="B77" s="3"/>
      <c r="C77" s="3"/>
      <c r="D77" s="3"/>
      <c r="E77" s="66"/>
      <c r="F77" s="95"/>
    </row>
    <row r="78" spans="1:6" ht="13.5" customHeight="1">
      <c r="A78" s="3"/>
      <c r="B78" s="3"/>
      <c r="C78" s="3"/>
      <c r="D78" s="3"/>
      <c r="E78" s="66"/>
      <c r="F78" s="95"/>
    </row>
    <row r="79" spans="1:7" s="9" customFormat="1" ht="13.5" customHeight="1">
      <c r="A79" s="3"/>
      <c r="B79" s="3"/>
      <c r="C79" s="3"/>
      <c r="D79" s="3"/>
      <c r="E79" s="66"/>
      <c r="F79" s="95"/>
      <c r="G79" s="110"/>
    </row>
    <row r="80" spans="1:7" s="9" customFormat="1" ht="13.5" customHeight="1">
      <c r="A80" s="3"/>
      <c r="B80" s="3"/>
      <c r="C80" s="3"/>
      <c r="D80" s="3"/>
      <c r="E80" s="66"/>
      <c r="F80" s="95"/>
      <c r="G80" s="110"/>
    </row>
    <row r="81" spans="1:7" s="9" customFormat="1" ht="13.5" customHeight="1">
      <c r="A81" s="3"/>
      <c r="B81" s="3"/>
      <c r="C81" s="3"/>
      <c r="D81" s="3"/>
      <c r="E81" s="66"/>
      <c r="F81" s="95"/>
      <c r="G81" s="110"/>
    </row>
    <row r="82" spans="1:7" s="9" customFormat="1" ht="13.5" customHeight="1">
      <c r="A82" s="3"/>
      <c r="B82" s="3"/>
      <c r="C82" s="3"/>
      <c r="D82" s="3"/>
      <c r="E82" s="66"/>
      <c r="F82" s="95"/>
      <c r="G82" s="110"/>
    </row>
    <row r="83" spans="1:7" s="9" customFormat="1" ht="13.5" customHeight="1">
      <c r="A83" s="3"/>
      <c r="B83" s="3"/>
      <c r="C83" s="3"/>
      <c r="D83" s="3"/>
      <c r="E83" s="66"/>
      <c r="F83" s="95"/>
      <c r="G83" s="110"/>
    </row>
    <row r="84" spans="1:7" s="9" customFormat="1" ht="13.5" customHeight="1">
      <c r="A84" s="3"/>
      <c r="B84" s="3"/>
      <c r="C84" s="3"/>
      <c r="D84" s="3"/>
      <c r="E84" s="3"/>
      <c r="F84" s="95"/>
      <c r="G84" s="110"/>
    </row>
    <row r="85" spans="1:7" s="9" customFormat="1" ht="13.5" customHeight="1">
      <c r="A85" s="3"/>
      <c r="B85" s="3"/>
      <c r="C85" s="3"/>
      <c r="D85" s="3"/>
      <c r="E85" s="3"/>
      <c r="F85" s="95"/>
      <c r="G85" s="110"/>
    </row>
    <row r="86" spans="1:7" s="9" customFormat="1" ht="13.5" customHeight="1">
      <c r="A86" s="3"/>
      <c r="B86" s="3"/>
      <c r="C86" s="3"/>
      <c r="D86" s="3"/>
      <c r="E86" s="3"/>
      <c r="F86" s="95"/>
      <c r="G86" s="110"/>
    </row>
    <row r="87" spans="1:7" s="266" customFormat="1" ht="13.5" customHeight="1">
      <c r="A87" s="3"/>
      <c r="B87" s="3"/>
      <c r="C87" s="3"/>
      <c r="D87" s="3"/>
      <c r="E87" s="3"/>
      <c r="F87" s="95"/>
      <c r="G87" s="109"/>
    </row>
    <row r="88" spans="1:7" s="266" customFormat="1" ht="13.5" customHeight="1">
      <c r="A88" s="3"/>
      <c r="B88" s="3"/>
      <c r="C88" s="3"/>
      <c r="D88" s="3"/>
      <c r="E88" s="3"/>
      <c r="F88" s="95"/>
      <c r="G88" s="109"/>
    </row>
    <row r="89" spans="1:6" ht="13.5" customHeight="1">
      <c r="A89" s="3"/>
      <c r="B89" s="3"/>
      <c r="C89" s="3"/>
      <c r="D89" s="3"/>
      <c r="E89" s="3"/>
      <c r="F89" s="95"/>
    </row>
    <row r="90" spans="1:6" ht="13.5" customHeight="1">
      <c r="A90" s="3"/>
      <c r="B90" s="3"/>
      <c r="C90" s="3"/>
      <c r="D90" s="3"/>
      <c r="E90" s="3"/>
      <c r="F90" s="3"/>
    </row>
    <row r="91" spans="1:6" ht="13.5" customHeight="1">
      <c r="A91" s="3"/>
      <c r="B91" s="3"/>
      <c r="C91" s="3"/>
      <c r="D91" s="3"/>
      <c r="E91" s="3"/>
      <c r="F91" s="3"/>
    </row>
    <row r="92" spans="1:6" ht="13.5" customHeight="1">
      <c r="A92" s="3"/>
      <c r="B92" s="3"/>
      <c r="C92" s="3"/>
      <c r="D92" s="3"/>
      <c r="E92" s="3"/>
      <c r="F92" s="3"/>
    </row>
    <row r="93" spans="1:6" ht="13.5" customHeight="1">
      <c r="A93" s="3"/>
      <c r="B93" s="3"/>
      <c r="C93" s="3"/>
      <c r="D93" s="3"/>
      <c r="E93" s="3"/>
      <c r="F93" s="3"/>
    </row>
    <row r="94" spans="1:6" ht="13.5" customHeight="1">
      <c r="A94" s="3"/>
      <c r="B94" s="3"/>
      <c r="C94" s="3"/>
      <c r="D94" s="3"/>
      <c r="E94" s="3"/>
      <c r="F94" s="3"/>
    </row>
    <row r="95" spans="1:7" s="266" customFormat="1" ht="13.5" customHeight="1">
      <c r="A95" s="3"/>
      <c r="B95" s="3"/>
      <c r="C95" s="3"/>
      <c r="D95" s="3"/>
      <c r="E95" s="3"/>
      <c r="F95" s="3"/>
      <c r="G95" s="109"/>
    </row>
    <row r="96" spans="1:6" ht="13.5" customHeight="1">
      <c r="A96" s="3"/>
      <c r="B96" s="3"/>
      <c r="C96" s="3"/>
      <c r="D96" s="3"/>
      <c r="E96" s="3"/>
      <c r="F96" s="3"/>
    </row>
    <row r="97" spans="1:6" ht="13.5" customHeight="1">
      <c r="A97" s="3"/>
      <c r="B97" s="3"/>
      <c r="C97" s="3"/>
      <c r="D97" s="3"/>
      <c r="E97" s="3"/>
      <c r="F97" s="3"/>
    </row>
    <row r="98" spans="1:6" ht="13.5" customHeight="1">
      <c r="A98" s="3"/>
      <c r="B98" s="3"/>
      <c r="C98" s="3"/>
      <c r="D98" s="3"/>
      <c r="E98" s="3"/>
      <c r="F98" s="3"/>
    </row>
    <row r="99" spans="1:6" ht="13.5" customHeight="1">
      <c r="A99" s="3"/>
      <c r="B99" s="3"/>
      <c r="C99" s="3"/>
      <c r="D99" s="3"/>
      <c r="E99" s="3"/>
      <c r="F99" s="3"/>
    </row>
    <row r="100" spans="1:6" ht="13.5" customHeight="1">
      <c r="A100" s="3"/>
      <c r="B100" s="3"/>
      <c r="C100" s="3"/>
      <c r="D100" s="3"/>
      <c r="E100" s="3"/>
      <c r="F100" s="3"/>
    </row>
    <row r="101" spans="1:6" ht="13.5" customHeight="1">
      <c r="A101" s="3"/>
      <c r="B101" s="3"/>
      <c r="C101" s="3"/>
      <c r="D101" s="3"/>
      <c r="E101" s="3"/>
      <c r="F101" s="3"/>
    </row>
    <row r="102" spans="1:6" ht="13.5" customHeight="1">
      <c r="A102" s="3"/>
      <c r="B102" s="3"/>
      <c r="C102" s="3"/>
      <c r="D102" s="3"/>
      <c r="E102" s="3"/>
      <c r="F102" s="3"/>
    </row>
    <row r="103" spans="1:6" ht="13.5" customHeight="1">
      <c r="A103" s="3"/>
      <c r="B103" s="3"/>
      <c r="C103" s="3"/>
      <c r="D103" s="3"/>
      <c r="E103" s="3"/>
      <c r="F103" s="3"/>
    </row>
    <row r="104" spans="1:6" ht="13.5" customHeight="1">
      <c r="A104" s="3"/>
      <c r="B104" s="3"/>
      <c r="C104" s="3"/>
      <c r="D104" s="3"/>
      <c r="E104" s="3"/>
      <c r="F104" s="3"/>
    </row>
    <row r="105" spans="1:6" ht="13.5" customHeight="1">
      <c r="A105" s="3"/>
      <c r="B105" s="3"/>
      <c r="C105" s="3"/>
      <c r="D105" s="3"/>
      <c r="E105" s="3"/>
      <c r="F105" s="3"/>
    </row>
    <row r="106" spans="1:6" ht="13.5" customHeight="1">
      <c r="A106" s="3"/>
      <c r="B106" s="3"/>
      <c r="C106" s="3"/>
      <c r="D106" s="3"/>
      <c r="E106" s="3"/>
      <c r="F106" s="3"/>
    </row>
    <row r="107" spans="1:6" ht="13.5" customHeight="1">
      <c r="A107" s="3"/>
      <c r="B107" s="3"/>
      <c r="C107" s="3"/>
      <c r="D107" s="3"/>
      <c r="E107" s="3"/>
      <c r="F107" s="3"/>
    </row>
    <row r="108" spans="1:6" ht="13.5" customHeight="1">
      <c r="A108" s="3"/>
      <c r="B108" s="3"/>
      <c r="C108" s="3"/>
      <c r="D108" s="3"/>
      <c r="E108" s="3"/>
      <c r="F108" s="3"/>
    </row>
    <row r="109" spans="1:6" ht="13.5" customHeight="1">
      <c r="A109" s="3"/>
      <c r="B109" s="3"/>
      <c r="C109" s="3"/>
      <c r="D109" s="3"/>
      <c r="E109" s="3"/>
      <c r="F109" s="3"/>
    </row>
    <row r="110" spans="1:6" ht="13.5" customHeight="1">
      <c r="A110" s="3"/>
      <c r="B110" s="3"/>
      <c r="C110" s="3"/>
      <c r="D110" s="3"/>
      <c r="E110" s="3"/>
      <c r="F110" s="3"/>
    </row>
    <row r="111" spans="1:6" ht="13.5" customHeight="1">
      <c r="A111" s="3"/>
      <c r="B111" s="3"/>
      <c r="C111" s="3"/>
      <c r="D111" s="3"/>
      <c r="E111" s="3"/>
      <c r="F111" s="3"/>
    </row>
    <row r="112" spans="1:6" ht="13.5" customHeight="1">
      <c r="A112" s="3"/>
      <c r="B112" s="3"/>
      <c r="C112" s="3"/>
      <c r="D112" s="3"/>
      <c r="E112" s="3"/>
      <c r="F112" s="3"/>
    </row>
    <row r="113" spans="1:6" ht="13.5" customHeight="1">
      <c r="A113" s="3"/>
      <c r="B113" s="3"/>
      <c r="C113" s="3"/>
      <c r="D113" s="3"/>
      <c r="E113" s="3"/>
      <c r="F113" s="3"/>
    </row>
    <row r="114" spans="1:6" ht="13.5" customHeight="1">
      <c r="A114" s="3"/>
      <c r="B114" s="3"/>
      <c r="C114" s="3"/>
      <c r="D114" s="3"/>
      <c r="E114" s="3"/>
      <c r="F114" s="3"/>
    </row>
    <row r="115" spans="1:6" ht="13.5" customHeight="1">
      <c r="A115" s="3"/>
      <c r="B115" s="3"/>
      <c r="C115" s="3"/>
      <c r="D115" s="3"/>
      <c r="E115" s="3"/>
      <c r="F115" s="3"/>
    </row>
    <row r="116" spans="1:6" ht="13.5" customHeight="1">
      <c r="A116" s="3"/>
      <c r="B116" s="3"/>
      <c r="C116" s="3"/>
      <c r="D116" s="3"/>
      <c r="E116" s="3"/>
      <c r="F116" s="3"/>
    </row>
    <row r="117" spans="1:6" ht="13.5" customHeight="1">
      <c r="A117" s="3"/>
      <c r="B117" s="3"/>
      <c r="C117" s="3"/>
      <c r="D117" s="3"/>
      <c r="E117" s="3"/>
      <c r="F117" s="3"/>
    </row>
    <row r="118" spans="1:6" ht="13.5" customHeight="1">
      <c r="A118" s="3"/>
      <c r="B118" s="3"/>
      <c r="C118" s="3"/>
      <c r="D118" s="3"/>
      <c r="E118" s="3"/>
      <c r="F118" s="3"/>
    </row>
    <row r="119" ht="13.5" customHeight="1">
      <c r="E119" s="370"/>
    </row>
    <row r="120" ht="13.5" customHeight="1">
      <c r="E120" s="370"/>
    </row>
    <row r="121" ht="13.5" customHeight="1">
      <c r="E121" s="370"/>
    </row>
    <row r="122" ht="13.5" customHeight="1">
      <c r="E122" s="370"/>
    </row>
    <row r="123" ht="13.5" customHeight="1">
      <c r="E123" s="370"/>
    </row>
    <row r="124" ht="13.5" customHeight="1">
      <c r="E124" s="370"/>
    </row>
    <row r="125" ht="13.5" customHeight="1">
      <c r="E125" s="370"/>
    </row>
    <row r="126" ht="13.5" customHeight="1">
      <c r="E126" s="370"/>
    </row>
    <row r="127" ht="13.5" customHeight="1">
      <c r="E127" s="370"/>
    </row>
  </sheetData>
  <printOptions/>
  <pageMargins left="0.7875" right="0.7875" top="0.7875" bottom="1.025" header="0.5118055555555556" footer="0.7875"/>
  <pageSetup firstPageNumber="144" useFirstPageNumber="1" horizontalDpi="300" verticalDpi="3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D24" sqref="D24"/>
    </sheetView>
  </sheetViews>
  <sheetFormatPr defaultColWidth="9.140625" defaultRowHeight="12.75"/>
  <cols>
    <col min="1" max="1" width="4.8515625" style="3" customWidth="1"/>
    <col min="2" max="2" width="28.140625" style="3" customWidth="1"/>
    <col min="3" max="3" width="13.7109375" style="3" customWidth="1"/>
    <col min="4" max="4" width="13.57421875" style="3" customWidth="1"/>
    <col min="5" max="5" width="12.421875" style="3" customWidth="1"/>
    <col min="6" max="6" width="14.00390625" style="3" customWidth="1"/>
    <col min="7" max="7" width="14.7109375" style="3" customWidth="1"/>
    <col min="8" max="16384" width="9.00390625" style="3" customWidth="1"/>
  </cols>
  <sheetData>
    <row r="1" spans="1:4" s="4" customFormat="1" ht="12.75">
      <c r="A1" s="324" t="s">
        <v>289</v>
      </c>
      <c r="B1" s="324"/>
      <c r="C1" s="324"/>
      <c r="D1" s="324"/>
    </row>
    <row r="2" spans="1:4" s="4" customFormat="1" ht="12.75">
      <c r="A2" s="324" t="s">
        <v>399</v>
      </c>
      <c r="B2" s="324"/>
      <c r="C2" s="324"/>
      <c r="D2" s="324"/>
    </row>
    <row r="3" spans="1:4" s="4" customFormat="1" ht="12.75">
      <c r="A3" s="324" t="s">
        <v>290</v>
      </c>
      <c r="B3" s="324"/>
      <c r="C3" s="324"/>
      <c r="D3" s="324"/>
    </row>
    <row r="4" spans="1:7" s="1" customFormat="1" ht="17.25" customHeight="1">
      <c r="A4" s="4"/>
      <c r="B4" s="4"/>
      <c r="C4" s="4"/>
      <c r="D4" s="4"/>
      <c r="E4" s="224" t="s">
        <v>305</v>
      </c>
      <c r="F4" s="4"/>
      <c r="G4" s="464"/>
    </row>
    <row r="5" spans="1:7" ht="25.5" customHeight="1">
      <c r="A5" s="69" t="s">
        <v>111</v>
      </c>
      <c r="B5" s="69" t="s">
        <v>292</v>
      </c>
      <c r="C5" s="70" t="s">
        <v>293</v>
      </c>
      <c r="D5" s="71"/>
      <c r="E5" s="72" t="s">
        <v>294</v>
      </c>
      <c r="F5" s="73"/>
      <c r="G5" s="163"/>
    </row>
    <row r="6" spans="1:7" ht="11.25">
      <c r="A6" s="74"/>
      <c r="B6" s="74"/>
      <c r="C6" s="75" t="s">
        <v>265</v>
      </c>
      <c r="D6" s="75" t="s">
        <v>5</v>
      </c>
      <c r="E6" s="76" t="s">
        <v>265</v>
      </c>
      <c r="F6" s="76" t="s">
        <v>5</v>
      </c>
      <c r="G6" s="163"/>
    </row>
    <row r="7" spans="1:7" ht="11.25">
      <c r="A7" s="16">
        <v>1</v>
      </c>
      <c r="B7" s="16">
        <v>2</v>
      </c>
      <c r="C7" s="455">
        <v>3</v>
      </c>
      <c r="D7" s="456">
        <v>4</v>
      </c>
      <c r="E7" s="455">
        <v>5</v>
      </c>
      <c r="F7" s="456">
        <v>6</v>
      </c>
      <c r="G7" s="163"/>
    </row>
    <row r="8" spans="1:7" ht="28.5" customHeight="1">
      <c r="A8" s="457">
        <v>1</v>
      </c>
      <c r="B8" s="96" t="s">
        <v>295</v>
      </c>
      <c r="C8" s="458">
        <v>17310</v>
      </c>
      <c r="D8" s="458">
        <v>17187.91</v>
      </c>
      <c r="E8" s="458">
        <v>17310</v>
      </c>
      <c r="F8" s="458">
        <v>17187.91</v>
      </c>
      <c r="G8" s="163"/>
    </row>
    <row r="9" spans="1:7" ht="28.5" customHeight="1">
      <c r="A9" s="315">
        <v>2</v>
      </c>
      <c r="B9" s="96" t="s">
        <v>296</v>
      </c>
      <c r="C9" s="458">
        <v>62123</v>
      </c>
      <c r="D9" s="458">
        <v>47752.9</v>
      </c>
      <c r="E9" s="458">
        <v>62123</v>
      </c>
      <c r="F9" s="458">
        <v>47752.9</v>
      </c>
      <c r="G9" s="163"/>
    </row>
    <row r="10" spans="1:7" ht="28.5" customHeight="1">
      <c r="A10" s="315">
        <v>3</v>
      </c>
      <c r="B10" s="96" t="s">
        <v>297</v>
      </c>
      <c r="C10" s="458">
        <v>46500</v>
      </c>
      <c r="D10" s="458">
        <v>32750.5</v>
      </c>
      <c r="E10" s="458">
        <v>46500</v>
      </c>
      <c r="F10" s="458">
        <v>32750.5</v>
      </c>
      <c r="G10" s="459"/>
    </row>
    <row r="11" spans="1:7" ht="28.5" customHeight="1">
      <c r="A11" s="315">
        <v>4</v>
      </c>
      <c r="B11" s="96" t="s">
        <v>298</v>
      </c>
      <c r="C11" s="458">
        <v>38180</v>
      </c>
      <c r="D11" s="458">
        <v>37394.25</v>
      </c>
      <c r="E11" s="458">
        <v>38180</v>
      </c>
      <c r="F11" s="458">
        <v>37394.25</v>
      </c>
      <c r="G11" s="77"/>
    </row>
    <row r="12" spans="1:6" ht="28.5" customHeight="1">
      <c r="A12" s="315">
        <v>5</v>
      </c>
      <c r="B12" s="96" t="s">
        <v>319</v>
      </c>
      <c r="C12" s="458">
        <v>24800</v>
      </c>
      <c r="D12" s="458">
        <v>20679.86</v>
      </c>
      <c r="E12" s="458">
        <v>24800</v>
      </c>
      <c r="F12" s="458">
        <v>20834.5</v>
      </c>
    </row>
    <row r="13" spans="1:6" ht="28.5" customHeight="1">
      <c r="A13" s="315">
        <v>6</v>
      </c>
      <c r="B13" s="96" t="s">
        <v>299</v>
      </c>
      <c r="C13" s="458">
        <v>31448</v>
      </c>
      <c r="D13" s="458">
        <v>22528.2</v>
      </c>
      <c r="E13" s="458">
        <v>31448</v>
      </c>
      <c r="F13" s="458">
        <v>22528.2</v>
      </c>
    </row>
    <row r="14" spans="1:6" ht="28.5" customHeight="1">
      <c r="A14" s="315">
        <v>7</v>
      </c>
      <c r="B14" s="96" t="s">
        <v>412</v>
      </c>
      <c r="C14" s="458">
        <v>111795</v>
      </c>
      <c r="D14" s="458">
        <v>106716</v>
      </c>
      <c r="E14" s="458">
        <v>111795</v>
      </c>
      <c r="F14" s="458">
        <v>106716</v>
      </c>
    </row>
    <row r="15" spans="1:6" ht="28.5" customHeight="1">
      <c r="A15" s="315">
        <v>8</v>
      </c>
      <c r="B15" s="96" t="s">
        <v>413</v>
      </c>
      <c r="C15" s="458">
        <v>144375</v>
      </c>
      <c r="D15" s="458">
        <v>113827.84</v>
      </c>
      <c r="E15" s="458">
        <v>144375</v>
      </c>
      <c r="F15" s="458">
        <v>113827.84</v>
      </c>
    </row>
    <row r="16" spans="1:6" ht="28.5" customHeight="1">
      <c r="A16" s="315">
        <v>9</v>
      </c>
      <c r="B16" s="96" t="s">
        <v>414</v>
      </c>
      <c r="C16" s="458">
        <v>115500</v>
      </c>
      <c r="D16" s="458">
        <v>91526.42</v>
      </c>
      <c r="E16" s="458">
        <v>115500</v>
      </c>
      <c r="F16" s="458">
        <v>91526.42</v>
      </c>
    </row>
    <row r="17" spans="1:6" ht="28.5" customHeight="1">
      <c r="A17" s="315">
        <v>10</v>
      </c>
      <c r="B17" s="96" t="s">
        <v>415</v>
      </c>
      <c r="C17" s="458">
        <v>146985</v>
      </c>
      <c r="D17" s="458">
        <v>128065.33</v>
      </c>
      <c r="E17" s="458">
        <v>146985</v>
      </c>
      <c r="F17" s="458">
        <v>128065.33</v>
      </c>
    </row>
    <row r="18" spans="1:6" ht="28.5" customHeight="1">
      <c r="A18" s="315">
        <v>11</v>
      </c>
      <c r="B18" s="96" t="s">
        <v>416</v>
      </c>
      <c r="C18" s="458">
        <v>124275</v>
      </c>
      <c r="D18" s="458">
        <v>91346.67</v>
      </c>
      <c r="E18" s="458">
        <v>124275</v>
      </c>
      <c r="F18" s="458">
        <v>91346.68</v>
      </c>
    </row>
    <row r="19" spans="1:6" ht="27.75" customHeight="1">
      <c r="A19" s="315">
        <v>12</v>
      </c>
      <c r="B19" s="96" t="s">
        <v>417</v>
      </c>
      <c r="C19" s="458">
        <v>156750</v>
      </c>
      <c r="D19" s="458">
        <v>112107.71</v>
      </c>
      <c r="E19" s="458">
        <v>156750</v>
      </c>
      <c r="F19" s="458">
        <v>112107.71</v>
      </c>
    </row>
    <row r="20" spans="1:6" ht="35.25" customHeight="1">
      <c r="A20" s="315">
        <v>13</v>
      </c>
      <c r="B20" s="292" t="s">
        <v>418</v>
      </c>
      <c r="C20" s="458">
        <v>101700</v>
      </c>
      <c r="D20" s="458">
        <v>84511.13</v>
      </c>
      <c r="E20" s="458">
        <v>101700</v>
      </c>
      <c r="F20" s="458">
        <v>84511.17</v>
      </c>
    </row>
    <row r="21" spans="1:6" ht="28.5" customHeight="1">
      <c r="A21" s="315">
        <v>14</v>
      </c>
      <c r="B21" s="96" t="s">
        <v>300</v>
      </c>
      <c r="C21" s="458">
        <v>35000</v>
      </c>
      <c r="D21" s="458">
        <v>29412.68</v>
      </c>
      <c r="E21" s="458">
        <v>35000</v>
      </c>
      <c r="F21" s="458">
        <v>29412.68</v>
      </c>
    </row>
    <row r="22" spans="1:7" ht="28.5" customHeight="1">
      <c r="A22" s="315">
        <v>15</v>
      </c>
      <c r="B22" s="96" t="s">
        <v>301</v>
      </c>
      <c r="C22" s="458">
        <v>37721</v>
      </c>
      <c r="D22" s="458">
        <v>37721</v>
      </c>
      <c r="E22" s="458">
        <v>37721</v>
      </c>
      <c r="F22" s="458">
        <v>37721</v>
      </c>
      <c r="G22" s="95"/>
    </row>
    <row r="23" spans="1:7" ht="28.5" customHeight="1">
      <c r="A23" s="315">
        <v>16</v>
      </c>
      <c r="B23" s="96" t="s">
        <v>302</v>
      </c>
      <c r="C23" s="458">
        <v>16892</v>
      </c>
      <c r="D23" s="458">
        <v>16009.46</v>
      </c>
      <c r="E23" s="458">
        <v>16892</v>
      </c>
      <c r="F23" s="458">
        <v>16009.46</v>
      </c>
      <c r="G23" s="95"/>
    </row>
    <row r="24" spans="1:6" ht="28.5" customHeight="1">
      <c r="A24" s="315">
        <v>17</v>
      </c>
      <c r="B24" s="96" t="s">
        <v>303</v>
      </c>
      <c r="C24" s="458">
        <v>23502</v>
      </c>
      <c r="D24" s="458">
        <v>22133.65</v>
      </c>
      <c r="E24" s="458">
        <v>23502</v>
      </c>
      <c r="F24" s="458">
        <v>22133.65</v>
      </c>
    </row>
    <row r="25" spans="1:6" ht="28.5" customHeight="1">
      <c r="A25" s="315">
        <v>18</v>
      </c>
      <c r="B25" s="96" t="s">
        <v>304</v>
      </c>
      <c r="C25" s="458">
        <v>75102</v>
      </c>
      <c r="D25" s="458">
        <v>78239.81</v>
      </c>
      <c r="E25" s="458">
        <v>75102</v>
      </c>
      <c r="F25" s="458">
        <v>78239.81</v>
      </c>
    </row>
    <row r="26" spans="1:7" s="12" customFormat="1" ht="27.75" customHeight="1">
      <c r="A26" s="460"/>
      <c r="B26" s="461" t="s">
        <v>263</v>
      </c>
      <c r="C26" s="463">
        <f>SUM(C8:C25)</f>
        <v>1309958</v>
      </c>
      <c r="D26" s="463">
        <f>SUM(D8:D25)</f>
        <v>1089911.32</v>
      </c>
      <c r="E26" s="463">
        <f>SUM(E8:E25)</f>
        <v>1309958</v>
      </c>
      <c r="F26" s="463">
        <f>SUM(F8:F25)</f>
        <v>1090066.01</v>
      </c>
      <c r="G26" s="3"/>
    </row>
    <row r="28" spans="1:7" ht="11.25">
      <c r="A28" s="163"/>
      <c r="B28" s="163"/>
      <c r="C28" s="163"/>
      <c r="D28" s="163"/>
      <c r="E28" s="163"/>
      <c r="F28" s="163"/>
      <c r="G28" s="163"/>
    </row>
    <row r="29" spans="1:7" ht="11.25">
      <c r="A29" s="163"/>
      <c r="B29" s="163"/>
      <c r="C29" s="163"/>
      <c r="D29" s="163"/>
      <c r="E29" s="163"/>
      <c r="F29" s="163"/>
      <c r="G29" s="163"/>
    </row>
    <row r="30" spans="1:7" ht="11.25">
      <c r="A30" s="163"/>
      <c r="B30" s="163"/>
      <c r="C30" s="163"/>
      <c r="D30" s="163"/>
      <c r="E30" s="163"/>
      <c r="F30" s="163"/>
      <c r="G30" s="163"/>
    </row>
    <row r="31" spans="1:7" s="266" customFormat="1" ht="11.25">
      <c r="A31" s="163"/>
      <c r="B31" s="163"/>
      <c r="C31" s="462"/>
      <c r="D31" s="462"/>
      <c r="E31" s="462"/>
      <c r="F31" s="462"/>
      <c r="G31" s="163"/>
    </row>
    <row r="32" spans="1:7" ht="11.25">
      <c r="A32" s="163"/>
      <c r="B32" s="163"/>
      <c r="C32" s="462"/>
      <c r="D32" s="462"/>
      <c r="E32" s="462"/>
      <c r="F32" s="462"/>
      <c r="G32" s="163"/>
    </row>
    <row r="33" spans="1:7" ht="12" customHeight="1">
      <c r="A33" s="163"/>
      <c r="B33" s="163"/>
      <c r="C33" s="462"/>
      <c r="D33" s="462"/>
      <c r="E33" s="462"/>
      <c r="F33" s="462"/>
      <c r="G33" s="163"/>
    </row>
    <row r="34" spans="1:7" ht="12" customHeight="1">
      <c r="A34" s="163"/>
      <c r="B34" s="163"/>
      <c r="C34" s="163"/>
      <c r="D34" s="163"/>
      <c r="E34" s="163"/>
      <c r="F34" s="163"/>
      <c r="G34" s="163"/>
    </row>
    <row r="35" spans="1:7" ht="12" customHeight="1">
      <c r="A35" s="163"/>
      <c r="B35" s="163"/>
      <c r="C35" s="163"/>
      <c r="D35" s="163"/>
      <c r="E35" s="163"/>
      <c r="F35" s="163"/>
      <c r="G35" s="163"/>
    </row>
    <row r="36" spans="1:7" ht="12" customHeight="1">
      <c r="A36" s="163"/>
      <c r="B36" s="163"/>
      <c r="C36" s="163"/>
      <c r="D36" s="163"/>
      <c r="E36" s="163"/>
      <c r="F36" s="163"/>
      <c r="G36" s="163"/>
    </row>
    <row r="37" spans="1:7" ht="12" customHeight="1">
      <c r="A37" s="163"/>
      <c r="B37" s="163"/>
      <c r="C37" s="163"/>
      <c r="D37" s="163"/>
      <c r="E37" s="163"/>
      <c r="F37" s="163"/>
      <c r="G37" s="163"/>
    </row>
    <row r="38" spans="1:7" ht="12" customHeight="1">
      <c r="A38" s="163"/>
      <c r="B38" s="163"/>
      <c r="C38" s="163"/>
      <c r="D38" s="163"/>
      <c r="E38" s="163"/>
      <c r="F38" s="163"/>
      <c r="G38" s="163"/>
    </row>
    <row r="39" spans="1:7" ht="12" customHeight="1">
      <c r="A39" s="163"/>
      <c r="B39" s="163"/>
      <c r="C39" s="163"/>
      <c r="D39" s="163"/>
      <c r="E39" s="163"/>
      <c r="F39" s="163"/>
      <c r="G39" s="163"/>
    </row>
    <row r="40" spans="1:7" ht="12" customHeight="1">
      <c r="A40" s="163"/>
      <c r="B40" s="163"/>
      <c r="C40" s="163"/>
      <c r="D40" s="163"/>
      <c r="E40" s="163"/>
      <c r="F40" s="163"/>
      <c r="G40" s="163"/>
    </row>
    <row r="41" spans="1:7" ht="11.25">
      <c r="A41" s="163"/>
      <c r="B41" s="163"/>
      <c r="C41" s="163"/>
      <c r="D41" s="163"/>
      <c r="E41" s="163"/>
      <c r="F41" s="163"/>
      <c r="G41" s="163"/>
    </row>
    <row r="42" spans="1:7" ht="11.25">
      <c r="A42" s="163"/>
      <c r="B42" s="163"/>
      <c r="C42" s="163"/>
      <c r="D42" s="163"/>
      <c r="E42" s="163"/>
      <c r="F42" s="163"/>
      <c r="G42" s="163"/>
    </row>
    <row r="43" spans="1:7" ht="11.25">
      <c r="A43" s="163"/>
      <c r="B43" s="163"/>
      <c r="C43" s="163"/>
      <c r="D43" s="163"/>
      <c r="E43" s="163"/>
      <c r="F43" s="163"/>
      <c r="G43" s="163"/>
    </row>
    <row r="44" spans="1:7" ht="11.25">
      <c r="A44" s="163"/>
      <c r="B44" s="163"/>
      <c r="C44" s="163"/>
      <c r="D44" s="163"/>
      <c r="E44" s="163"/>
      <c r="F44" s="163"/>
      <c r="G44" s="163"/>
    </row>
    <row r="45" spans="1:7" ht="11.25">
      <c r="A45" s="163"/>
      <c r="B45" s="163"/>
      <c r="C45" s="163"/>
      <c r="D45" s="163"/>
      <c r="E45" s="163"/>
      <c r="F45" s="163"/>
      <c r="G45" s="163"/>
    </row>
    <row r="46" spans="1:7" ht="11.25">
      <c r="A46" s="163"/>
      <c r="B46" s="163"/>
      <c r="C46" s="163"/>
      <c r="D46" s="163"/>
      <c r="E46" s="163"/>
      <c r="F46" s="163"/>
      <c r="G46" s="163"/>
    </row>
    <row r="47" spans="1:7" ht="11.25">
      <c r="A47" s="163"/>
      <c r="B47" s="163"/>
      <c r="C47" s="163"/>
      <c r="D47" s="163"/>
      <c r="E47" s="163"/>
      <c r="F47" s="163"/>
      <c r="G47" s="163"/>
    </row>
    <row r="48" spans="1:7" ht="11.25">
      <c r="A48" s="163"/>
      <c r="B48" s="163"/>
      <c r="C48" s="163"/>
      <c r="D48" s="163"/>
      <c r="E48" s="163"/>
      <c r="F48" s="163"/>
      <c r="G48" s="163"/>
    </row>
    <row r="49" spans="1:7" ht="11.25">
      <c r="A49" s="163"/>
      <c r="B49" s="163"/>
      <c r="C49" s="163"/>
      <c r="D49" s="163"/>
      <c r="E49" s="163"/>
      <c r="F49" s="163"/>
      <c r="G49" s="163"/>
    </row>
    <row r="50" spans="1:7" ht="11.25">
      <c r="A50" s="163"/>
      <c r="B50" s="163"/>
      <c r="C50" s="163"/>
      <c r="D50" s="163"/>
      <c r="E50" s="163"/>
      <c r="F50" s="163"/>
      <c r="G50" s="163"/>
    </row>
    <row r="51" spans="1:7" ht="11.25">
      <c r="A51" s="163"/>
      <c r="B51" s="163"/>
      <c r="C51" s="163"/>
      <c r="D51" s="163"/>
      <c r="E51" s="163"/>
      <c r="F51" s="163"/>
      <c r="G51" s="163"/>
    </row>
    <row r="52" spans="4:5" ht="10.5">
      <c r="D52" s="66"/>
      <c r="E52" s="95"/>
    </row>
    <row r="53" spans="4:5" ht="10.5">
      <c r="D53" s="66"/>
      <c r="E53" s="95"/>
    </row>
    <row r="54" ht="10.5">
      <c r="E54" s="95"/>
    </row>
    <row r="55" ht="10.5">
      <c r="E55" s="95"/>
    </row>
    <row r="56" ht="10.5">
      <c r="E56" s="95"/>
    </row>
    <row r="57" ht="10.5">
      <c r="E57" s="95"/>
    </row>
    <row r="58" ht="10.5">
      <c r="E58" s="95"/>
    </row>
    <row r="59" ht="10.5">
      <c r="E59" s="95"/>
    </row>
  </sheetData>
  <printOptions/>
  <pageMargins left="0.7875" right="0.7875" top="0.7875" bottom="1.025" header="0.5118055555555556" footer="0.7875"/>
  <pageSetup firstPageNumber="148" useFirstPageNumber="1"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1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9" customWidth="1"/>
    <col min="2" max="2" width="45.421875" style="9" customWidth="1"/>
    <col min="3" max="3" width="19.00390625" style="9" customWidth="1"/>
    <col min="4" max="4" width="15.28125" style="9" customWidth="1"/>
    <col min="5" max="5" width="15.140625" style="9" customWidth="1"/>
    <col min="6" max="6" width="8.8515625" style="9" customWidth="1"/>
    <col min="7" max="7" width="15.7109375" style="222" customWidth="1"/>
    <col min="8" max="8" width="7.421875" style="9" customWidth="1"/>
    <col min="9" max="10" width="9.00390625" style="9" customWidth="1"/>
    <col min="11" max="11" width="24.00390625" style="394" customWidth="1"/>
    <col min="12" max="254" width="9.00390625" style="9" customWidth="1"/>
    <col min="255" max="16384" width="9.140625" style="163" customWidth="1"/>
  </cols>
  <sheetData>
    <row r="1" spans="1:256" s="84" customFormat="1" ht="18.75" customHeight="1">
      <c r="A1" s="10" t="s">
        <v>467</v>
      </c>
      <c r="G1" s="162"/>
      <c r="K1" s="472"/>
      <c r="IU1" s="163"/>
      <c r="IV1" s="163"/>
    </row>
    <row r="2" ht="18.75" customHeight="1">
      <c r="G2" s="224" t="s">
        <v>110</v>
      </c>
    </row>
    <row r="3" spans="1:8" ht="16.5" customHeight="1">
      <c r="A3" s="122" t="s">
        <v>111</v>
      </c>
      <c r="B3" s="122" t="s">
        <v>3</v>
      </c>
      <c r="C3" s="164" t="s">
        <v>4</v>
      </c>
      <c r="D3" s="165"/>
      <c r="E3" s="164" t="s">
        <v>5</v>
      </c>
      <c r="F3" s="166"/>
      <c r="G3" s="167"/>
      <c r="H3" s="165"/>
    </row>
    <row r="4" spans="1:8" ht="14.25" customHeight="1">
      <c r="A4" s="168"/>
      <c r="B4" s="168"/>
      <c r="C4" s="123">
        <v>2012</v>
      </c>
      <c r="D4" s="123">
        <v>2013</v>
      </c>
      <c r="E4" s="123">
        <v>2012</v>
      </c>
      <c r="F4" s="122" t="s">
        <v>6</v>
      </c>
      <c r="G4" s="169">
        <v>2013</v>
      </c>
      <c r="H4" s="122" t="s">
        <v>6</v>
      </c>
    </row>
    <row r="5" spans="1:8" ht="14.25" customHeight="1">
      <c r="A5" s="168"/>
      <c r="B5" s="168"/>
      <c r="C5" s="168"/>
      <c r="D5" s="168"/>
      <c r="E5" s="170"/>
      <c r="F5" s="170" t="s">
        <v>112</v>
      </c>
      <c r="G5" s="171"/>
      <c r="H5" s="168" t="s">
        <v>112</v>
      </c>
    </row>
    <row r="6" spans="1:256" s="9" customFormat="1" ht="12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  <c r="H6" s="7">
        <v>8</v>
      </c>
      <c r="K6" s="394"/>
      <c r="IU6" s="163"/>
      <c r="IV6" s="163"/>
    </row>
    <row r="7" spans="1:256" s="120" customFormat="1" ht="20.25" customHeight="1" thickBot="1">
      <c r="A7" s="172"/>
      <c r="B7" s="173" t="s">
        <v>113</v>
      </c>
      <c r="C7" s="174">
        <f>SUM(C8,C42,C48,C51)</f>
        <v>164661963.43</v>
      </c>
      <c r="D7" s="174">
        <f>SUM(D8,D42,D48,D51)</f>
        <v>180403773.75</v>
      </c>
      <c r="E7" s="174">
        <f>SUM(E8,E42,E48,E51)</f>
        <v>156474098.36</v>
      </c>
      <c r="F7" s="175">
        <f>E7/C7*100</f>
        <v>95.02747027944875</v>
      </c>
      <c r="G7" s="174">
        <f>SUM(G8,G42,G48,G51)</f>
        <v>171827107.26</v>
      </c>
      <c r="H7" s="176">
        <f>G7/D7*100</f>
        <v>95.24584973378363</v>
      </c>
      <c r="K7" s="473"/>
      <c r="IU7" s="163"/>
      <c r="IV7" s="163"/>
    </row>
    <row r="8" spans="1:256" s="182" customFormat="1" ht="30.75" customHeight="1" thickTop="1">
      <c r="A8" s="177" t="s">
        <v>114</v>
      </c>
      <c r="B8" s="178" t="s">
        <v>115</v>
      </c>
      <c r="C8" s="179">
        <f>SUM(C9,C17,C23,C30,C33)</f>
        <v>105188986</v>
      </c>
      <c r="D8" s="179">
        <f>SUM(D9,D17,D23,D30,D33)</f>
        <v>115966016</v>
      </c>
      <c r="E8" s="179">
        <f>SUM(E9,E17,E23,E30,E33)</f>
        <v>100119225.75999999</v>
      </c>
      <c r="F8" s="180">
        <f aca="true" t="shared" si="0" ref="F8:F52">E8/C8*100</f>
        <v>95.1803316746489</v>
      </c>
      <c r="G8" s="179">
        <f>SUM(G9,G17,G23,G30,G33)</f>
        <v>111405343.16000001</v>
      </c>
      <c r="H8" s="181">
        <f aca="true" t="shared" si="1" ref="H8:H53">G8/D8*100</f>
        <v>96.06723331773337</v>
      </c>
      <c r="K8" s="474"/>
      <c r="IU8" s="163"/>
      <c r="IV8" s="163"/>
    </row>
    <row r="9" spans="1:256" s="188" customFormat="1" ht="25.5" customHeight="1">
      <c r="A9" s="183">
        <v>1</v>
      </c>
      <c r="B9" s="184" t="s">
        <v>116</v>
      </c>
      <c r="C9" s="185">
        <f>SUM(C10:C16)</f>
        <v>28178267</v>
      </c>
      <c r="D9" s="185">
        <f>SUM(D10:D16)</f>
        <v>29838973</v>
      </c>
      <c r="E9" s="185">
        <f>SUM(E10:E16)</f>
        <v>29997286.549999997</v>
      </c>
      <c r="F9" s="186">
        <f t="shared" si="0"/>
        <v>106.45539894273837</v>
      </c>
      <c r="G9" s="185">
        <f>SUM(G10:G16)</f>
        <v>32676387.59</v>
      </c>
      <c r="H9" s="187">
        <f t="shared" si="1"/>
        <v>109.50908930411245</v>
      </c>
      <c r="K9" s="475"/>
      <c r="IU9" s="163"/>
      <c r="IV9" s="163"/>
    </row>
    <row r="10" spans="1:8" ht="30.75" customHeight="1">
      <c r="A10" s="189" t="s">
        <v>117</v>
      </c>
      <c r="B10" s="92" t="s">
        <v>118</v>
      </c>
      <c r="C10" s="131">
        <v>24326197</v>
      </c>
      <c r="D10" s="131">
        <v>25894873</v>
      </c>
      <c r="E10" s="131">
        <v>26405591.03</v>
      </c>
      <c r="F10" s="132">
        <f t="shared" si="0"/>
        <v>108.54796181252664</v>
      </c>
      <c r="G10" s="131">
        <v>28873646.23</v>
      </c>
      <c r="H10" s="132">
        <f t="shared" si="1"/>
        <v>111.50333206886167</v>
      </c>
    </row>
    <row r="11" spans="1:8" ht="30.75" customHeight="1">
      <c r="A11" s="133" t="s">
        <v>119</v>
      </c>
      <c r="B11" s="92" t="s">
        <v>120</v>
      </c>
      <c r="C11" s="131">
        <v>70070</v>
      </c>
      <c r="D11" s="131">
        <v>72100</v>
      </c>
      <c r="E11" s="131">
        <v>90636.13</v>
      </c>
      <c r="F11" s="132">
        <f t="shared" si="0"/>
        <v>129.3508348794063</v>
      </c>
      <c r="G11" s="131">
        <v>102442.48</v>
      </c>
      <c r="H11" s="132">
        <f t="shared" si="1"/>
        <v>142.0838834951456</v>
      </c>
    </row>
    <row r="12" spans="1:8" ht="30.75" customHeight="1">
      <c r="A12" s="133" t="s">
        <v>121</v>
      </c>
      <c r="B12" s="92" t="s">
        <v>122</v>
      </c>
      <c r="C12" s="131">
        <v>0</v>
      </c>
      <c r="D12" s="131">
        <v>0</v>
      </c>
      <c r="E12" s="131">
        <v>196</v>
      </c>
      <c r="F12" s="138" t="s">
        <v>18</v>
      </c>
      <c r="G12" s="131">
        <v>191</v>
      </c>
      <c r="H12" s="138" t="s">
        <v>18</v>
      </c>
    </row>
    <row r="13" spans="1:8" ht="32.25" customHeight="1">
      <c r="A13" s="133" t="s">
        <v>123</v>
      </c>
      <c r="B13" s="92" t="s">
        <v>124</v>
      </c>
      <c r="C13" s="131">
        <v>854000</v>
      </c>
      <c r="D13" s="131">
        <v>879400</v>
      </c>
      <c r="E13" s="131">
        <v>839879.99</v>
      </c>
      <c r="F13" s="132">
        <f t="shared" si="0"/>
        <v>98.34660304449649</v>
      </c>
      <c r="G13" s="131">
        <v>934905.49</v>
      </c>
      <c r="H13" s="132">
        <f t="shared" si="1"/>
        <v>106.31174550830112</v>
      </c>
    </row>
    <row r="14" spans="1:256" s="12" customFormat="1" ht="36" customHeight="1">
      <c r="A14" s="133" t="s">
        <v>125</v>
      </c>
      <c r="B14" s="92" t="s">
        <v>126</v>
      </c>
      <c r="C14" s="135">
        <v>175500</v>
      </c>
      <c r="D14" s="135">
        <v>175500</v>
      </c>
      <c r="E14" s="135">
        <v>158577.86</v>
      </c>
      <c r="F14" s="132">
        <f t="shared" si="0"/>
        <v>90.35775498575498</v>
      </c>
      <c r="G14" s="135">
        <v>157890.92</v>
      </c>
      <c r="H14" s="132">
        <f t="shared" si="1"/>
        <v>89.96633618233619</v>
      </c>
      <c r="K14" s="118"/>
      <c r="IU14" s="163"/>
      <c r="IV14" s="163"/>
    </row>
    <row r="15" spans="1:8" ht="30.75" customHeight="1">
      <c r="A15" s="133" t="s">
        <v>127</v>
      </c>
      <c r="B15" s="92" t="s">
        <v>129</v>
      </c>
      <c r="C15" s="131">
        <v>316500</v>
      </c>
      <c r="D15" s="131">
        <v>326100</v>
      </c>
      <c r="E15" s="131">
        <v>202381.3</v>
      </c>
      <c r="F15" s="132">
        <f t="shared" si="0"/>
        <v>63.94353870458136</v>
      </c>
      <c r="G15" s="131">
        <v>332941.9</v>
      </c>
      <c r="H15" s="132">
        <f t="shared" si="1"/>
        <v>102.09809874271696</v>
      </c>
    </row>
    <row r="16" spans="1:8" ht="30.75" customHeight="1">
      <c r="A16" s="133" t="s">
        <v>128</v>
      </c>
      <c r="B16" s="92" t="s">
        <v>131</v>
      </c>
      <c r="C16" s="131">
        <v>2436000</v>
      </c>
      <c r="D16" s="131">
        <v>2491000</v>
      </c>
      <c r="E16" s="131">
        <v>2300024.24</v>
      </c>
      <c r="F16" s="132">
        <f t="shared" si="0"/>
        <v>94.4180722495895</v>
      </c>
      <c r="G16" s="131">
        <v>2274369.57</v>
      </c>
      <c r="H16" s="132">
        <f t="shared" si="1"/>
        <v>91.30347531112002</v>
      </c>
    </row>
    <row r="17" spans="1:256" s="188" customFormat="1" ht="25.5" customHeight="1">
      <c r="A17" s="190">
        <v>2</v>
      </c>
      <c r="B17" s="191" t="s">
        <v>132</v>
      </c>
      <c r="C17" s="192">
        <f>SUM(C18:C22)</f>
        <v>5101000</v>
      </c>
      <c r="D17" s="192">
        <f>SUM(D18:D22)</f>
        <v>10125780</v>
      </c>
      <c r="E17" s="192">
        <f>SUM(E18:E22)</f>
        <v>4965340.32</v>
      </c>
      <c r="F17" s="186">
        <f t="shared" si="0"/>
        <v>97.3405277396589</v>
      </c>
      <c r="G17" s="192">
        <f>SUM(G18:G22)</f>
        <v>9131727.83</v>
      </c>
      <c r="H17" s="187">
        <f t="shared" si="1"/>
        <v>90.18295706602356</v>
      </c>
      <c r="K17" s="475"/>
      <c r="IU17" s="163"/>
      <c r="IV17" s="163"/>
    </row>
    <row r="18" spans="1:8" ht="30.75" customHeight="1">
      <c r="A18" s="133" t="s">
        <v>117</v>
      </c>
      <c r="B18" s="92" t="s">
        <v>133</v>
      </c>
      <c r="C18" s="131">
        <v>1500000</v>
      </c>
      <c r="D18" s="131">
        <v>1545000</v>
      </c>
      <c r="E18" s="131">
        <v>1271990.49</v>
      </c>
      <c r="F18" s="132">
        <f t="shared" si="0"/>
        <v>84.79936599999999</v>
      </c>
      <c r="G18" s="131">
        <v>1325937.72</v>
      </c>
      <c r="H18" s="132">
        <f t="shared" si="1"/>
        <v>85.82121165048544</v>
      </c>
    </row>
    <row r="19" spans="1:8" ht="30.75" customHeight="1">
      <c r="A19" s="133" t="s">
        <v>119</v>
      </c>
      <c r="B19" s="92" t="s">
        <v>134</v>
      </c>
      <c r="C19" s="131">
        <v>230000</v>
      </c>
      <c r="D19" s="131">
        <v>220000</v>
      </c>
      <c r="E19" s="131">
        <v>235977</v>
      </c>
      <c r="F19" s="132">
        <f t="shared" si="0"/>
        <v>102.59869565217392</v>
      </c>
      <c r="G19" s="131">
        <v>209985.5</v>
      </c>
      <c r="H19" s="132">
        <f t="shared" si="1"/>
        <v>95.44795454545455</v>
      </c>
    </row>
    <row r="20" spans="1:256" s="12" customFormat="1" ht="30.75" customHeight="1">
      <c r="A20" s="133" t="s">
        <v>121</v>
      </c>
      <c r="B20" s="92" t="s">
        <v>135</v>
      </c>
      <c r="C20" s="131">
        <v>1257000</v>
      </c>
      <c r="D20" s="131">
        <v>1280000</v>
      </c>
      <c r="E20" s="131">
        <v>1266499.93</v>
      </c>
      <c r="F20" s="132">
        <f t="shared" si="0"/>
        <v>100.75576213206045</v>
      </c>
      <c r="G20" s="131">
        <v>1289972.68</v>
      </c>
      <c r="H20" s="132">
        <f t="shared" si="1"/>
        <v>100.77911562499999</v>
      </c>
      <c r="K20" s="118"/>
      <c r="IU20" s="163"/>
      <c r="IV20" s="163"/>
    </row>
    <row r="21" spans="1:8" ht="30.75" customHeight="1">
      <c r="A21" s="133" t="s">
        <v>123</v>
      </c>
      <c r="B21" s="92" t="s">
        <v>308</v>
      </c>
      <c r="C21" s="131">
        <v>15000</v>
      </c>
      <c r="D21" s="131">
        <v>15450</v>
      </c>
      <c r="E21" s="131">
        <v>8874</v>
      </c>
      <c r="F21" s="132">
        <f t="shared" si="0"/>
        <v>59.160000000000004</v>
      </c>
      <c r="G21" s="131">
        <v>7918</v>
      </c>
      <c r="H21" s="132">
        <f t="shared" si="1"/>
        <v>51.249190938511326</v>
      </c>
    </row>
    <row r="22" spans="1:8" ht="30.75" customHeight="1">
      <c r="A22" s="133" t="s">
        <v>125</v>
      </c>
      <c r="B22" s="92" t="s">
        <v>136</v>
      </c>
      <c r="C22" s="131">
        <v>2099000</v>
      </c>
      <c r="D22" s="131">
        <v>7065330</v>
      </c>
      <c r="E22" s="131">
        <v>2181998.9</v>
      </c>
      <c r="F22" s="132">
        <f t="shared" si="0"/>
        <v>103.95421152929967</v>
      </c>
      <c r="G22" s="131">
        <v>6297913.93</v>
      </c>
      <c r="H22" s="132">
        <f t="shared" si="1"/>
        <v>89.13828412827142</v>
      </c>
    </row>
    <row r="23" spans="1:256" s="188" customFormat="1" ht="30.75" customHeight="1">
      <c r="A23" s="193">
        <v>3</v>
      </c>
      <c r="B23" s="194" t="s">
        <v>137</v>
      </c>
      <c r="C23" s="185">
        <f>SUM(C24:C29)</f>
        <v>13163844</v>
      </c>
      <c r="D23" s="185">
        <f>SUM(D24:D29)</f>
        <v>18939124</v>
      </c>
      <c r="E23" s="185">
        <f>SUM(E24:E28)</f>
        <v>10077810.95</v>
      </c>
      <c r="F23" s="185">
        <f>SUM(F24:F28)</f>
        <v>918.2965313249636</v>
      </c>
      <c r="G23" s="185">
        <f>SUM(G24:G29)</f>
        <v>13472429.17</v>
      </c>
      <c r="H23" s="132">
        <f t="shared" si="1"/>
        <v>71.13543989679776</v>
      </c>
      <c r="K23" s="475"/>
      <c r="IU23" s="163"/>
      <c r="IV23" s="163"/>
    </row>
    <row r="24" spans="1:256" s="12" customFormat="1" ht="30.75" customHeight="1">
      <c r="A24" s="133" t="s">
        <v>117</v>
      </c>
      <c r="B24" s="92" t="s">
        <v>138</v>
      </c>
      <c r="C24" s="135">
        <v>380486</v>
      </c>
      <c r="D24" s="135">
        <v>280563</v>
      </c>
      <c r="E24" s="135">
        <v>318744.68</v>
      </c>
      <c r="F24" s="132">
        <f t="shared" si="0"/>
        <v>83.77303764133241</v>
      </c>
      <c r="G24" s="135">
        <v>304994.47</v>
      </c>
      <c r="H24" s="132">
        <f t="shared" si="1"/>
        <v>108.70801566849512</v>
      </c>
      <c r="K24" s="118"/>
      <c r="IU24" s="163"/>
      <c r="IV24" s="163"/>
    </row>
    <row r="25" spans="1:8" ht="30.75" customHeight="1">
      <c r="A25" s="133" t="s">
        <v>119</v>
      </c>
      <c r="B25" s="92" t="s">
        <v>139</v>
      </c>
      <c r="C25" s="131">
        <v>11260000</v>
      </c>
      <c r="D25" s="131">
        <v>15155157</v>
      </c>
      <c r="E25" s="131">
        <v>7351790.56</v>
      </c>
      <c r="F25" s="132">
        <f t="shared" si="0"/>
        <v>65.29121278863232</v>
      </c>
      <c r="G25" s="131">
        <v>9205057.08</v>
      </c>
      <c r="H25" s="132">
        <f t="shared" si="1"/>
        <v>60.73877743397842</v>
      </c>
    </row>
    <row r="26" spans="1:8" ht="49.5" customHeight="1">
      <c r="A26" s="133" t="s">
        <v>121</v>
      </c>
      <c r="B26" s="92" t="s">
        <v>378</v>
      </c>
      <c r="C26" s="131">
        <v>1300000</v>
      </c>
      <c r="D26" s="131">
        <v>1250000</v>
      </c>
      <c r="E26" s="131">
        <v>1235538.22</v>
      </c>
      <c r="F26" s="132">
        <f t="shared" si="0"/>
        <v>95.04140153846153</v>
      </c>
      <c r="G26" s="131">
        <v>1272432.67</v>
      </c>
      <c r="H26" s="132">
        <f t="shared" si="1"/>
        <v>101.79461359999999</v>
      </c>
    </row>
    <row r="27" spans="1:256" s="12" customFormat="1" ht="47.25" customHeight="1">
      <c r="A27" s="133" t="s">
        <v>123</v>
      </c>
      <c r="B27" s="92" t="s">
        <v>140</v>
      </c>
      <c r="C27" s="135">
        <v>200000</v>
      </c>
      <c r="D27" s="135">
        <v>150000</v>
      </c>
      <c r="E27" s="135">
        <v>1148379.19</v>
      </c>
      <c r="F27" s="132">
        <f t="shared" si="0"/>
        <v>574.189595</v>
      </c>
      <c r="G27" s="135">
        <v>237091.57</v>
      </c>
      <c r="H27" s="132">
        <f t="shared" si="1"/>
        <v>158.06104666666667</v>
      </c>
      <c r="K27" s="118"/>
      <c r="IU27" s="163"/>
      <c r="IV27" s="163"/>
    </row>
    <row r="28" spans="1:256" s="12" customFormat="1" ht="37.5" customHeight="1">
      <c r="A28" s="90" t="s">
        <v>125</v>
      </c>
      <c r="B28" s="92" t="s">
        <v>345</v>
      </c>
      <c r="C28" s="131">
        <v>23358</v>
      </c>
      <c r="D28" s="131">
        <v>3404</v>
      </c>
      <c r="E28" s="131">
        <v>23358.3</v>
      </c>
      <c r="F28" s="132">
        <f t="shared" si="0"/>
        <v>100.00128435653737</v>
      </c>
      <c r="G28" s="131">
        <v>3516.04</v>
      </c>
      <c r="H28" s="132">
        <f t="shared" si="1"/>
        <v>103.29142185663925</v>
      </c>
      <c r="K28" s="118"/>
      <c r="IU28" s="163"/>
      <c r="IV28" s="163"/>
    </row>
    <row r="29" spans="1:256" s="12" customFormat="1" ht="37.5" customHeight="1">
      <c r="A29" s="90" t="s">
        <v>127</v>
      </c>
      <c r="B29" s="41" t="s">
        <v>468</v>
      </c>
      <c r="C29" s="42">
        <v>0</v>
      </c>
      <c r="D29" s="42">
        <v>2100000</v>
      </c>
      <c r="E29" s="42">
        <v>0</v>
      </c>
      <c r="F29" s="138" t="s">
        <v>18</v>
      </c>
      <c r="G29" s="42">
        <v>2449337.34</v>
      </c>
      <c r="H29" s="132">
        <f t="shared" si="1"/>
        <v>116.63511142857142</v>
      </c>
      <c r="K29" s="118"/>
      <c r="IU29" s="163"/>
      <c r="IV29" s="163"/>
    </row>
    <row r="30" spans="1:256" s="197" customFormat="1" ht="45" customHeight="1">
      <c r="A30" s="193">
        <v>4</v>
      </c>
      <c r="B30" s="194" t="s">
        <v>141</v>
      </c>
      <c r="C30" s="195">
        <f>SUM(C31:C32)</f>
        <v>43664113</v>
      </c>
      <c r="D30" s="195">
        <f>SUM(D31:D32)</f>
        <v>44845739</v>
      </c>
      <c r="E30" s="196">
        <f>SUM(E31:E32)</f>
        <v>42169606.15</v>
      </c>
      <c r="F30" s="187">
        <f t="shared" si="0"/>
        <v>96.57726506433326</v>
      </c>
      <c r="G30" s="196">
        <f>SUM(G31:G32)</f>
        <v>44573844.59</v>
      </c>
      <c r="H30" s="187">
        <f t="shared" si="1"/>
        <v>99.39371183068252</v>
      </c>
      <c r="K30" s="476"/>
      <c r="IU30" s="163"/>
      <c r="IV30" s="163"/>
    </row>
    <row r="31" spans="1:256" s="12" customFormat="1" ht="36" customHeight="1">
      <c r="A31" s="133" t="s">
        <v>117</v>
      </c>
      <c r="B31" s="92" t="s">
        <v>314</v>
      </c>
      <c r="C31" s="135">
        <v>1500000</v>
      </c>
      <c r="D31" s="135">
        <v>1802690</v>
      </c>
      <c r="E31" s="135">
        <v>2815656.15</v>
      </c>
      <c r="F31" s="132">
        <f t="shared" si="0"/>
        <v>187.71041</v>
      </c>
      <c r="G31" s="135">
        <v>3100476.59</v>
      </c>
      <c r="H31" s="132">
        <f t="shared" si="1"/>
        <v>171.99166745252927</v>
      </c>
      <c r="K31" s="118"/>
      <c r="IU31" s="163"/>
      <c r="IV31" s="163"/>
    </row>
    <row r="32" spans="1:256" s="12" customFormat="1" ht="42" customHeight="1">
      <c r="A32" s="133" t="s">
        <v>119</v>
      </c>
      <c r="B32" s="92" t="s">
        <v>315</v>
      </c>
      <c r="C32" s="135">
        <v>42164113</v>
      </c>
      <c r="D32" s="135">
        <v>43043049</v>
      </c>
      <c r="E32" s="135">
        <v>39353950</v>
      </c>
      <c r="F32" s="132">
        <f t="shared" si="0"/>
        <v>93.33517818814308</v>
      </c>
      <c r="G32" s="135">
        <v>41473368</v>
      </c>
      <c r="H32" s="132">
        <f t="shared" si="1"/>
        <v>96.35322999539369</v>
      </c>
      <c r="K32" s="118"/>
      <c r="IU32" s="163"/>
      <c r="IV32" s="163"/>
    </row>
    <row r="33" spans="1:256" s="197" customFormat="1" ht="30.75" customHeight="1">
      <c r="A33" s="193">
        <v>5</v>
      </c>
      <c r="B33" s="194" t="s">
        <v>142</v>
      </c>
      <c r="C33" s="195">
        <f>SUM(C34:C41)</f>
        <v>15081762</v>
      </c>
      <c r="D33" s="195">
        <f>SUM(D34:D41)</f>
        <v>12216400</v>
      </c>
      <c r="E33" s="196">
        <f>SUM(E34:E41)</f>
        <v>12909181.79</v>
      </c>
      <c r="F33" s="187">
        <f t="shared" si="0"/>
        <v>85.59465260093614</v>
      </c>
      <c r="G33" s="196">
        <f>SUM(G34:G41)</f>
        <v>11550953.979999999</v>
      </c>
      <c r="H33" s="187">
        <f t="shared" si="1"/>
        <v>94.552846828853</v>
      </c>
      <c r="K33" s="476"/>
      <c r="IU33" s="163"/>
      <c r="IV33" s="163"/>
    </row>
    <row r="34" spans="1:256" s="12" customFormat="1" ht="30.75" customHeight="1">
      <c r="A34" s="133" t="s">
        <v>117</v>
      </c>
      <c r="B34" s="92" t="s">
        <v>143</v>
      </c>
      <c r="C34" s="135">
        <v>8731007</v>
      </c>
      <c r="D34" s="135">
        <v>8563366</v>
      </c>
      <c r="E34" s="135">
        <v>7777638.16</v>
      </c>
      <c r="F34" s="132">
        <f t="shared" si="0"/>
        <v>89.08065427046388</v>
      </c>
      <c r="G34" s="135">
        <v>7119388.62</v>
      </c>
      <c r="H34" s="132">
        <f t="shared" si="1"/>
        <v>83.1377360257637</v>
      </c>
      <c r="K34" s="118"/>
      <c r="IU34" s="163"/>
      <c r="IV34" s="163"/>
    </row>
    <row r="35" spans="1:256" s="12" customFormat="1" ht="30.75" customHeight="1">
      <c r="A35" s="133" t="s">
        <v>119</v>
      </c>
      <c r="B35" s="92" t="s">
        <v>144</v>
      </c>
      <c r="C35" s="135">
        <v>5640544</v>
      </c>
      <c r="D35" s="135">
        <v>2887023</v>
      </c>
      <c r="E35" s="135">
        <v>3740829.83</v>
      </c>
      <c r="F35" s="132">
        <f t="shared" si="0"/>
        <v>66.32037317677161</v>
      </c>
      <c r="G35" s="135">
        <v>3183145.47</v>
      </c>
      <c r="H35" s="132">
        <f t="shared" si="1"/>
        <v>110.25701804246104</v>
      </c>
      <c r="K35" s="118"/>
      <c r="IU35" s="163"/>
      <c r="IV35" s="163"/>
    </row>
    <row r="36" spans="1:256" s="12" customFormat="1" ht="30.75" customHeight="1">
      <c r="A36" s="133" t="s">
        <v>121</v>
      </c>
      <c r="B36" s="92" t="s">
        <v>145</v>
      </c>
      <c r="C36" s="135">
        <v>463441</v>
      </c>
      <c r="D36" s="135">
        <v>488961</v>
      </c>
      <c r="E36" s="135">
        <v>905580.85</v>
      </c>
      <c r="F36" s="132">
        <f t="shared" si="0"/>
        <v>195.40369755804946</v>
      </c>
      <c r="G36" s="135">
        <v>774536.48</v>
      </c>
      <c r="H36" s="132">
        <f t="shared" si="1"/>
        <v>158.40455169226175</v>
      </c>
      <c r="K36" s="118"/>
      <c r="IU36" s="163"/>
      <c r="IV36" s="163"/>
    </row>
    <row r="37" spans="1:256" s="12" customFormat="1" ht="29.25" customHeight="1">
      <c r="A37" s="133" t="s">
        <v>123</v>
      </c>
      <c r="B37" s="92" t="s">
        <v>535</v>
      </c>
      <c r="C37" s="135">
        <v>200000</v>
      </c>
      <c r="D37" s="135">
        <v>206000</v>
      </c>
      <c r="E37" s="135">
        <v>286509.83</v>
      </c>
      <c r="F37" s="132">
        <f t="shared" si="0"/>
        <v>143.254915</v>
      </c>
      <c r="G37" s="135">
        <v>216454.92</v>
      </c>
      <c r="H37" s="132">
        <f t="shared" si="1"/>
        <v>105.07520388349516</v>
      </c>
      <c r="K37" s="118"/>
      <c r="IU37" s="163"/>
      <c r="IV37" s="163"/>
    </row>
    <row r="38" spans="1:256" s="12" customFormat="1" ht="44.25" customHeight="1">
      <c r="A38" s="133" t="s">
        <v>125</v>
      </c>
      <c r="B38" s="92" t="s">
        <v>146</v>
      </c>
      <c r="C38" s="135">
        <v>37900</v>
      </c>
      <c r="D38" s="135">
        <v>70050</v>
      </c>
      <c r="E38" s="135">
        <v>171483.26</v>
      </c>
      <c r="F38" s="132">
        <f t="shared" si="0"/>
        <v>452.46242744063323</v>
      </c>
      <c r="G38" s="135">
        <v>180651.04</v>
      </c>
      <c r="H38" s="132">
        <f t="shared" si="1"/>
        <v>257.88870806566734</v>
      </c>
      <c r="K38" s="118"/>
      <c r="IU38" s="163"/>
      <c r="IV38" s="163"/>
    </row>
    <row r="39" spans="1:256" s="201" customFormat="1" ht="45" customHeight="1">
      <c r="A39" s="198" t="s">
        <v>127</v>
      </c>
      <c r="B39" s="199" t="s">
        <v>348</v>
      </c>
      <c r="C39" s="200">
        <v>5000</v>
      </c>
      <c r="D39" s="200">
        <v>1000</v>
      </c>
      <c r="E39" s="200">
        <v>15065.49</v>
      </c>
      <c r="F39" s="132">
        <f t="shared" si="0"/>
        <v>301.3098</v>
      </c>
      <c r="G39" s="200">
        <v>21490</v>
      </c>
      <c r="H39" s="132">
        <f t="shared" si="1"/>
        <v>2149</v>
      </c>
      <c r="K39" s="477"/>
      <c r="IU39" s="202"/>
      <c r="IV39" s="202"/>
    </row>
    <row r="40" spans="1:8" ht="36" customHeight="1">
      <c r="A40" s="133" t="s">
        <v>128</v>
      </c>
      <c r="B40" s="92" t="s">
        <v>356</v>
      </c>
      <c r="C40" s="131">
        <v>0</v>
      </c>
      <c r="D40" s="131">
        <v>0</v>
      </c>
      <c r="E40" s="131">
        <v>3285.78</v>
      </c>
      <c r="F40" s="138" t="s">
        <v>18</v>
      </c>
      <c r="G40" s="131">
        <v>8044</v>
      </c>
      <c r="H40" s="138" t="s">
        <v>18</v>
      </c>
    </row>
    <row r="41" spans="1:8" ht="23.25" customHeight="1">
      <c r="A41" s="133" t="s">
        <v>130</v>
      </c>
      <c r="B41" s="92" t="s">
        <v>423</v>
      </c>
      <c r="C41" s="131">
        <v>3870</v>
      </c>
      <c r="D41" s="131">
        <v>0</v>
      </c>
      <c r="E41" s="131">
        <v>8788.59</v>
      </c>
      <c r="F41" s="138" t="s">
        <v>18</v>
      </c>
      <c r="G41" s="131">
        <v>47243.45</v>
      </c>
      <c r="H41" s="138" t="s">
        <v>18</v>
      </c>
    </row>
    <row r="42" spans="1:254" s="208" customFormat="1" ht="30.75" customHeight="1">
      <c r="A42" s="203" t="s">
        <v>147</v>
      </c>
      <c r="B42" s="204" t="s">
        <v>148</v>
      </c>
      <c r="C42" s="205">
        <f>SUM(C43:C47)</f>
        <v>18124222.43</v>
      </c>
      <c r="D42" s="205">
        <f>SUM(D43:D47)</f>
        <v>18801814.75</v>
      </c>
      <c r="E42" s="205">
        <f>SUM(E43:E47)</f>
        <v>17695069.74</v>
      </c>
      <c r="F42" s="206">
        <f t="shared" si="0"/>
        <v>97.63215943934979</v>
      </c>
      <c r="G42" s="205">
        <f>SUM(G43:G47)</f>
        <v>18516872.599999998</v>
      </c>
      <c r="H42" s="206">
        <f t="shared" si="1"/>
        <v>98.48449655637627</v>
      </c>
      <c r="I42" s="207"/>
      <c r="J42" s="207"/>
      <c r="K42" s="478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</row>
    <row r="43" spans="1:256" s="12" customFormat="1" ht="36.75" customHeight="1">
      <c r="A43" s="133" t="s">
        <v>117</v>
      </c>
      <c r="B43" s="92" t="s">
        <v>149</v>
      </c>
      <c r="C43" s="135">
        <v>10835438.43</v>
      </c>
      <c r="D43" s="135">
        <v>11183161.99</v>
      </c>
      <c r="E43" s="135">
        <v>10823456.77</v>
      </c>
      <c r="F43" s="132">
        <f t="shared" si="0"/>
        <v>99.88942154876884</v>
      </c>
      <c r="G43" s="135">
        <v>10953631.83</v>
      </c>
      <c r="H43" s="132">
        <f t="shared" si="1"/>
        <v>97.94753791275448</v>
      </c>
      <c r="K43" s="118"/>
      <c r="IU43" s="163"/>
      <c r="IV43" s="163"/>
    </row>
    <row r="44" spans="1:256" s="12" customFormat="1" ht="30.75" customHeight="1">
      <c r="A44" s="133" t="s">
        <v>119</v>
      </c>
      <c r="B44" s="92" t="s">
        <v>150</v>
      </c>
      <c r="C44" s="135">
        <v>5311402</v>
      </c>
      <c r="D44" s="135">
        <v>6066652.76</v>
      </c>
      <c r="E44" s="135">
        <v>4918254.11</v>
      </c>
      <c r="F44" s="132">
        <f t="shared" si="0"/>
        <v>92.5980392747527</v>
      </c>
      <c r="G44" s="135">
        <v>5969252.55</v>
      </c>
      <c r="H44" s="132">
        <f t="shared" si="1"/>
        <v>98.39449835266326</v>
      </c>
      <c r="K44" s="118"/>
      <c r="IU44" s="163"/>
      <c r="IV44" s="163"/>
    </row>
    <row r="45" spans="1:8" ht="44.25" customHeight="1">
      <c r="A45" s="133" t="s">
        <v>121</v>
      </c>
      <c r="B45" s="92" t="s">
        <v>151</v>
      </c>
      <c r="C45" s="131">
        <v>13000</v>
      </c>
      <c r="D45" s="131">
        <v>23000</v>
      </c>
      <c r="E45" s="131">
        <v>13000</v>
      </c>
      <c r="F45" s="132">
        <f t="shared" si="0"/>
        <v>100</v>
      </c>
      <c r="G45" s="131">
        <v>23000</v>
      </c>
      <c r="H45" s="132">
        <f t="shared" si="1"/>
        <v>100</v>
      </c>
    </row>
    <row r="46" spans="1:256" s="212" customFormat="1" ht="43.5" customHeight="1">
      <c r="A46" s="209" t="s">
        <v>123</v>
      </c>
      <c r="B46" s="210" t="s">
        <v>152</v>
      </c>
      <c r="C46" s="211">
        <v>1924382</v>
      </c>
      <c r="D46" s="211">
        <v>1525000</v>
      </c>
      <c r="E46" s="211">
        <v>1900358.86</v>
      </c>
      <c r="F46" s="132">
        <f t="shared" si="0"/>
        <v>98.75164390438074</v>
      </c>
      <c r="G46" s="211">
        <v>1566988.22</v>
      </c>
      <c r="H46" s="132">
        <f t="shared" si="1"/>
        <v>102.75332590163934</v>
      </c>
      <c r="K46" s="479"/>
      <c r="IU46" s="213"/>
      <c r="IV46" s="213"/>
    </row>
    <row r="47" spans="1:8" ht="30" customHeight="1">
      <c r="A47" s="133" t="s">
        <v>125</v>
      </c>
      <c r="B47" s="92" t="s">
        <v>153</v>
      </c>
      <c r="C47" s="131">
        <v>40000</v>
      </c>
      <c r="D47" s="131">
        <v>4000</v>
      </c>
      <c r="E47" s="131">
        <v>40000</v>
      </c>
      <c r="F47" s="132">
        <f t="shared" si="0"/>
        <v>100</v>
      </c>
      <c r="G47" s="131">
        <v>4000</v>
      </c>
      <c r="H47" s="132">
        <f t="shared" si="1"/>
        <v>100</v>
      </c>
    </row>
    <row r="48" spans="1:256" s="217" customFormat="1" ht="30.75" customHeight="1">
      <c r="A48" s="214" t="s">
        <v>154</v>
      </c>
      <c r="B48" s="215" t="s">
        <v>447</v>
      </c>
      <c r="C48" s="216">
        <f>SUM(C49:C50)</f>
        <v>29031142</v>
      </c>
      <c r="D48" s="216">
        <f>SUM(D49:D50)</f>
        <v>29249794</v>
      </c>
      <c r="E48" s="216">
        <f>SUM(E49:E50)</f>
        <v>29173361</v>
      </c>
      <c r="F48" s="206">
        <f t="shared" si="0"/>
        <v>100.48988427668468</v>
      </c>
      <c r="G48" s="216">
        <f>SUM(G49:G50)</f>
        <v>29249794</v>
      </c>
      <c r="H48" s="206">
        <f t="shared" si="1"/>
        <v>100</v>
      </c>
      <c r="K48" s="480"/>
      <c r="IU48" s="163"/>
      <c r="IV48" s="163"/>
    </row>
    <row r="49" spans="1:8" ht="30.75" customHeight="1">
      <c r="A49" s="92" t="s">
        <v>117</v>
      </c>
      <c r="B49" s="92" t="s">
        <v>155</v>
      </c>
      <c r="C49" s="131">
        <v>29031142</v>
      </c>
      <c r="D49" s="131">
        <v>29249794</v>
      </c>
      <c r="E49" s="131">
        <v>29031142</v>
      </c>
      <c r="F49" s="132">
        <f t="shared" si="0"/>
        <v>100</v>
      </c>
      <c r="G49" s="131">
        <v>29249794</v>
      </c>
      <c r="H49" s="132">
        <f t="shared" si="1"/>
        <v>100</v>
      </c>
    </row>
    <row r="50" spans="1:8" ht="30.75" customHeight="1">
      <c r="A50" s="41" t="s">
        <v>119</v>
      </c>
      <c r="B50" s="41" t="s">
        <v>448</v>
      </c>
      <c r="C50" s="42">
        <v>0</v>
      </c>
      <c r="D50" s="42">
        <v>0</v>
      </c>
      <c r="E50" s="42">
        <v>142219</v>
      </c>
      <c r="F50" s="138" t="s">
        <v>18</v>
      </c>
      <c r="G50" s="42">
        <v>0</v>
      </c>
      <c r="H50" s="138" t="s">
        <v>18</v>
      </c>
    </row>
    <row r="51" spans="1:254" s="221" customFormat="1" ht="41.25" customHeight="1">
      <c r="A51" s="218" t="s">
        <v>156</v>
      </c>
      <c r="B51" s="218" t="s">
        <v>350</v>
      </c>
      <c r="C51" s="219">
        <f>SUM(C52:C53)</f>
        <v>12317613</v>
      </c>
      <c r="D51" s="219">
        <f>SUM(D52:D53)</f>
        <v>16386149</v>
      </c>
      <c r="E51" s="219">
        <f>SUM(E52:E53)</f>
        <v>9486441.86</v>
      </c>
      <c r="F51" s="206">
        <f t="shared" si="0"/>
        <v>77.01526147963895</v>
      </c>
      <c r="G51" s="219">
        <f>SUM(G52:G53)</f>
        <v>12655097.5</v>
      </c>
      <c r="H51" s="206">
        <f t="shared" si="1"/>
        <v>77.23045542915544</v>
      </c>
      <c r="I51" s="220"/>
      <c r="J51" s="220"/>
      <c r="K51" s="481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  <c r="DX51" s="220"/>
      <c r="DY51" s="220"/>
      <c r="DZ51" s="220"/>
      <c r="EA51" s="220"/>
      <c r="EB51" s="220"/>
      <c r="EC51" s="220"/>
      <c r="ED51" s="220"/>
      <c r="EE51" s="220"/>
      <c r="EF51" s="220"/>
      <c r="EG51" s="220"/>
      <c r="EH51" s="220"/>
      <c r="EI51" s="220"/>
      <c r="EJ51" s="220"/>
      <c r="EK51" s="220"/>
      <c r="EL51" s="220"/>
      <c r="EM51" s="220"/>
      <c r="EN51" s="220"/>
      <c r="EO51" s="220"/>
      <c r="EP51" s="220"/>
      <c r="EQ51" s="220"/>
      <c r="ER51" s="220"/>
      <c r="ES51" s="220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220"/>
      <c r="FG51" s="220"/>
      <c r="FH51" s="220"/>
      <c r="FI51" s="220"/>
      <c r="FJ51" s="220"/>
      <c r="FK51" s="220"/>
      <c r="FL51" s="220"/>
      <c r="FM51" s="220"/>
      <c r="FN51" s="220"/>
      <c r="FO51" s="220"/>
      <c r="FP51" s="220"/>
      <c r="FQ51" s="220"/>
      <c r="FR51" s="220"/>
      <c r="FS51" s="220"/>
      <c r="FT51" s="220"/>
      <c r="FU51" s="220"/>
      <c r="FV51" s="220"/>
      <c r="FW51" s="220"/>
      <c r="FX51" s="220"/>
      <c r="FY51" s="220"/>
      <c r="FZ51" s="220"/>
      <c r="GA51" s="220"/>
      <c r="GB51" s="220"/>
      <c r="GC51" s="220"/>
      <c r="GD51" s="220"/>
      <c r="GE51" s="220"/>
      <c r="GF51" s="220"/>
      <c r="GG51" s="220"/>
      <c r="GH51" s="220"/>
      <c r="GI51" s="220"/>
      <c r="GJ51" s="220"/>
      <c r="GK51" s="220"/>
      <c r="GL51" s="220"/>
      <c r="GM51" s="220"/>
      <c r="GN51" s="220"/>
      <c r="GO51" s="220"/>
      <c r="GP51" s="220"/>
      <c r="GQ51" s="220"/>
      <c r="GR51" s="220"/>
      <c r="GS51" s="220"/>
      <c r="GT51" s="220"/>
      <c r="GU51" s="220"/>
      <c r="GV51" s="220"/>
      <c r="GW51" s="220"/>
      <c r="GX51" s="220"/>
      <c r="GY51" s="220"/>
      <c r="GZ51" s="220"/>
      <c r="HA51" s="220"/>
      <c r="HB51" s="220"/>
      <c r="HC51" s="220"/>
      <c r="HD51" s="220"/>
      <c r="HE51" s="220"/>
      <c r="HF51" s="220"/>
      <c r="HG51" s="220"/>
      <c r="HH51" s="220"/>
      <c r="HI51" s="220"/>
      <c r="HJ51" s="220"/>
      <c r="HK51" s="220"/>
      <c r="HL51" s="220"/>
      <c r="HM51" s="220"/>
      <c r="HN51" s="220"/>
      <c r="HO51" s="220"/>
      <c r="HP51" s="220"/>
      <c r="HQ51" s="220"/>
      <c r="HR51" s="220"/>
      <c r="HS51" s="220"/>
      <c r="HT51" s="220"/>
      <c r="HU51" s="220"/>
      <c r="HV51" s="220"/>
      <c r="HW51" s="220"/>
      <c r="HX51" s="220"/>
      <c r="HY51" s="220"/>
      <c r="HZ51" s="220"/>
      <c r="IA51" s="220"/>
      <c r="IB51" s="220"/>
      <c r="IC51" s="220"/>
      <c r="ID51" s="220"/>
      <c r="IE51" s="220"/>
      <c r="IF51" s="220"/>
      <c r="IG51" s="220"/>
      <c r="IH51" s="220"/>
      <c r="II51" s="220"/>
      <c r="IJ51" s="220"/>
      <c r="IK51" s="220"/>
      <c r="IL51" s="220"/>
      <c r="IM51" s="220"/>
      <c r="IN51" s="220"/>
      <c r="IO51" s="220"/>
      <c r="IP51" s="220"/>
      <c r="IQ51" s="220"/>
      <c r="IR51" s="220"/>
      <c r="IS51" s="220"/>
      <c r="IT51" s="220"/>
    </row>
    <row r="52" spans="1:8" ht="35.25" customHeight="1">
      <c r="A52" s="133">
        <v>1</v>
      </c>
      <c r="B52" s="92" t="s">
        <v>351</v>
      </c>
      <c r="C52" s="131">
        <v>12317613</v>
      </c>
      <c r="D52" s="131">
        <v>16286149</v>
      </c>
      <c r="E52" s="131">
        <v>9486441.86</v>
      </c>
      <c r="F52" s="132">
        <f t="shared" si="0"/>
        <v>77.01526147963895</v>
      </c>
      <c r="G52" s="131">
        <v>12555097.5</v>
      </c>
      <c r="H52" s="132">
        <f t="shared" si="1"/>
        <v>77.09064616810272</v>
      </c>
    </row>
    <row r="53" spans="1:8" ht="43.5" customHeight="1">
      <c r="A53" s="133">
        <v>2</v>
      </c>
      <c r="B53" s="92" t="s">
        <v>352</v>
      </c>
      <c r="C53" s="131">
        <v>0</v>
      </c>
      <c r="D53" s="131">
        <v>100000</v>
      </c>
      <c r="E53" s="131">
        <v>0</v>
      </c>
      <c r="F53" s="138" t="s">
        <v>18</v>
      </c>
      <c r="G53" s="131">
        <v>100000</v>
      </c>
      <c r="H53" s="132">
        <f t="shared" si="1"/>
        <v>100</v>
      </c>
    </row>
    <row r="54" spans="1:5" ht="11.25">
      <c r="A54" s="12"/>
      <c r="B54" s="12"/>
      <c r="C54" s="222"/>
      <c r="D54" s="222"/>
      <c r="E54" s="222"/>
    </row>
    <row r="55" spans="1:5" ht="11.25">
      <c r="A55" s="12"/>
      <c r="B55" s="12"/>
      <c r="C55" s="222"/>
      <c r="D55" s="222"/>
      <c r="E55" s="222"/>
    </row>
    <row r="56" spans="1:5" ht="11.25">
      <c r="A56" s="12"/>
      <c r="B56" s="12"/>
      <c r="C56" s="222"/>
      <c r="D56" s="222"/>
      <c r="E56" s="222"/>
    </row>
    <row r="57" spans="1:5" ht="11.25">
      <c r="A57" s="12"/>
      <c r="B57" s="12"/>
      <c r="C57" s="222"/>
      <c r="D57" s="222"/>
      <c r="E57" s="222"/>
    </row>
    <row r="58" spans="1:5" ht="11.25">
      <c r="A58" s="12"/>
      <c r="B58" s="12"/>
      <c r="C58" s="222"/>
      <c r="D58" s="222"/>
      <c r="E58" s="222"/>
    </row>
    <row r="59" spans="1:5" ht="11.25">
      <c r="A59" s="12"/>
      <c r="B59" s="12"/>
      <c r="C59" s="222"/>
      <c r="D59" s="222"/>
      <c r="E59" s="222"/>
    </row>
    <row r="60" spans="1:5" ht="11.25">
      <c r="A60" s="12"/>
      <c r="B60" s="12"/>
      <c r="C60" s="222"/>
      <c r="D60" s="222"/>
      <c r="E60" s="222"/>
    </row>
    <row r="61" spans="1:5" ht="11.25">
      <c r="A61" s="12"/>
      <c r="B61" s="12"/>
      <c r="C61" s="222"/>
      <c r="D61" s="222"/>
      <c r="E61" s="222"/>
    </row>
    <row r="62" spans="1:5" ht="11.25">
      <c r="A62" s="12"/>
      <c r="B62" s="12"/>
      <c r="C62" s="222"/>
      <c r="D62" s="222"/>
      <c r="E62" s="222"/>
    </row>
    <row r="63" spans="1:5" ht="11.25">
      <c r="A63" s="12"/>
      <c r="B63" s="12"/>
      <c r="C63" s="222"/>
      <c r="D63" s="222"/>
      <c r="E63" s="222"/>
    </row>
    <row r="64" spans="1:5" ht="11.25">
      <c r="A64" s="12"/>
      <c r="B64" s="12"/>
      <c r="C64" s="222"/>
      <c r="D64" s="222"/>
      <c r="E64" s="222"/>
    </row>
    <row r="65" spans="1:5" ht="11.25">
      <c r="A65" s="12"/>
      <c r="B65" s="12"/>
      <c r="C65" s="222"/>
      <c r="D65" s="222"/>
      <c r="E65" s="222"/>
    </row>
    <row r="66" spans="1:5" ht="11.25">
      <c r="A66" s="12"/>
      <c r="B66" s="12"/>
      <c r="C66" s="222"/>
      <c r="D66" s="222"/>
      <c r="E66" s="222"/>
    </row>
    <row r="67" spans="1:5" ht="11.25">
      <c r="A67" s="12"/>
      <c r="B67" s="12"/>
      <c r="C67" s="222"/>
      <c r="D67" s="222"/>
      <c r="E67" s="223"/>
    </row>
    <row r="68" spans="1:5" ht="11.25">
      <c r="A68" s="12"/>
      <c r="B68" s="12"/>
      <c r="C68" s="222"/>
      <c r="D68" s="222"/>
      <c r="E68" s="223"/>
    </row>
    <row r="69" spans="1:5" ht="11.25">
      <c r="A69" s="12"/>
      <c r="B69" s="12"/>
      <c r="C69" s="222"/>
      <c r="D69" s="222"/>
      <c r="E69" s="223"/>
    </row>
    <row r="70" spans="1:5" ht="11.25">
      <c r="A70" s="12"/>
      <c r="B70" s="12"/>
      <c r="C70" s="222"/>
      <c r="D70" s="222"/>
      <c r="E70" s="223"/>
    </row>
    <row r="71" spans="1:5" ht="11.25">
      <c r="A71" s="12"/>
      <c r="B71" s="12"/>
      <c r="C71" s="222"/>
      <c r="D71" s="222"/>
      <c r="E71" s="223"/>
    </row>
    <row r="72" spans="1:5" ht="11.25">
      <c r="A72" s="12"/>
      <c r="B72" s="12"/>
      <c r="C72" s="222"/>
      <c r="D72" s="222"/>
      <c r="E72" s="223"/>
    </row>
    <row r="73" spans="1:5" ht="11.25">
      <c r="A73" s="12"/>
      <c r="B73" s="12"/>
      <c r="C73" s="222"/>
      <c r="D73" s="222"/>
      <c r="E73" s="223"/>
    </row>
    <row r="74" spans="1:5" ht="11.25">
      <c r="A74" s="12"/>
      <c r="B74" s="12"/>
      <c r="C74" s="222"/>
      <c r="D74" s="222"/>
      <c r="E74" s="223"/>
    </row>
    <row r="75" spans="1:5" ht="11.25">
      <c r="A75" s="12"/>
      <c r="B75" s="12"/>
      <c r="C75" s="222"/>
      <c r="D75" s="222"/>
      <c r="E75" s="223"/>
    </row>
    <row r="76" spans="1:5" ht="11.25">
      <c r="A76" s="12"/>
      <c r="B76" s="12"/>
      <c r="C76" s="222"/>
      <c r="D76" s="222"/>
      <c r="E76" s="223"/>
    </row>
    <row r="77" spans="1:5" ht="11.25">
      <c r="A77" s="12"/>
      <c r="B77" s="12"/>
      <c r="C77" s="222"/>
      <c r="D77" s="222"/>
      <c r="E77" s="223"/>
    </row>
    <row r="78" spans="1:5" ht="11.25">
      <c r="A78" s="12"/>
      <c r="B78" s="12"/>
      <c r="C78" s="222"/>
      <c r="D78" s="222"/>
      <c r="E78" s="223"/>
    </row>
    <row r="79" spans="1:5" ht="11.25">
      <c r="A79" s="12"/>
      <c r="B79" s="12"/>
      <c r="C79" s="222"/>
      <c r="D79" s="222"/>
      <c r="E79" s="223"/>
    </row>
    <row r="80" spans="1:5" ht="11.25">
      <c r="A80" s="12"/>
      <c r="B80" s="12"/>
      <c r="C80" s="222"/>
      <c r="D80" s="222"/>
      <c r="E80" s="223"/>
    </row>
    <row r="81" spans="1:5" ht="11.25">
      <c r="A81" s="12"/>
      <c r="B81" s="12"/>
      <c r="C81" s="222"/>
      <c r="D81" s="222"/>
      <c r="E81" s="223"/>
    </row>
    <row r="82" spans="1:5" ht="11.25">
      <c r="A82" s="12"/>
      <c r="B82" s="12"/>
      <c r="E82" s="223"/>
    </row>
    <row r="83" spans="1:5" ht="11.25">
      <c r="A83" s="12"/>
      <c r="B83" s="12"/>
      <c r="E83" s="223"/>
    </row>
    <row r="84" spans="1:5" ht="11.25">
      <c r="A84" s="12"/>
      <c r="B84" s="12"/>
      <c r="E84" s="223"/>
    </row>
    <row r="85" spans="1:5" ht="11.25">
      <c r="A85" s="12"/>
      <c r="B85" s="12"/>
      <c r="E85" s="223"/>
    </row>
    <row r="86" spans="1:5" ht="11.25">
      <c r="A86" s="12"/>
      <c r="B86" s="12"/>
      <c r="E86" s="223"/>
    </row>
    <row r="87" spans="1:5" ht="11.25">
      <c r="A87" s="12"/>
      <c r="B87" s="12"/>
      <c r="E87" s="223"/>
    </row>
    <row r="88" spans="1:5" ht="11.25">
      <c r="A88" s="12"/>
      <c r="B88" s="12"/>
      <c r="E88" s="223"/>
    </row>
    <row r="89" spans="1:5" ht="11.25">
      <c r="A89" s="12"/>
      <c r="B89" s="12"/>
      <c r="E89" s="223"/>
    </row>
    <row r="90" spans="1:2" ht="11.25">
      <c r="A90" s="12"/>
      <c r="B90" s="12"/>
    </row>
    <row r="91" spans="1:2" ht="11.25">
      <c r="A91" s="12"/>
      <c r="B91" s="12"/>
    </row>
    <row r="92" spans="1:2" ht="11.25">
      <c r="A92" s="12"/>
      <c r="B92" s="12"/>
    </row>
    <row r="93" spans="1:2" ht="11.25">
      <c r="A93" s="12"/>
      <c r="B93" s="12"/>
    </row>
    <row r="94" spans="1:2" ht="11.25">
      <c r="A94" s="12"/>
      <c r="B94" s="12"/>
    </row>
    <row r="95" spans="1:2" ht="11.25">
      <c r="A95" s="12"/>
      <c r="B95" s="12"/>
    </row>
    <row r="96" spans="1:2" ht="11.25">
      <c r="A96" s="12"/>
      <c r="B96" s="12"/>
    </row>
    <row r="97" spans="1:2" ht="11.25">
      <c r="A97" s="12"/>
      <c r="B97" s="12"/>
    </row>
    <row r="98" spans="1:2" ht="11.25">
      <c r="A98" s="12"/>
      <c r="B98" s="12"/>
    </row>
    <row r="99" spans="1:2" ht="11.25">
      <c r="A99" s="12"/>
      <c r="B99" s="12"/>
    </row>
    <row r="100" spans="1:2" ht="11.25">
      <c r="A100" s="12"/>
      <c r="B100" s="12"/>
    </row>
    <row r="101" spans="1:2" ht="11.25">
      <c r="A101" s="12"/>
      <c r="B101" s="12"/>
    </row>
    <row r="102" spans="1:2" ht="11.25">
      <c r="A102" s="12"/>
      <c r="B102" s="12"/>
    </row>
    <row r="103" spans="1:2" ht="11.25">
      <c r="A103" s="12"/>
      <c r="B103" s="12"/>
    </row>
    <row r="104" spans="1:2" ht="11.25">
      <c r="A104" s="12"/>
      <c r="B104" s="12"/>
    </row>
    <row r="105" spans="1:2" ht="11.25">
      <c r="A105" s="12"/>
      <c r="B105" s="12"/>
    </row>
    <row r="106" spans="1:2" ht="11.25">
      <c r="A106" s="12"/>
      <c r="B106" s="12"/>
    </row>
    <row r="107" spans="1:2" ht="11.25">
      <c r="A107" s="12"/>
      <c r="B107" s="12"/>
    </row>
    <row r="108" spans="1:2" ht="11.25">
      <c r="A108" s="12"/>
      <c r="B108" s="12"/>
    </row>
    <row r="109" spans="1:2" ht="11.25">
      <c r="A109" s="12"/>
      <c r="B109" s="12"/>
    </row>
    <row r="110" spans="1:2" ht="11.25">
      <c r="A110" s="12"/>
      <c r="B110" s="12"/>
    </row>
    <row r="111" spans="1:2" ht="11.25">
      <c r="A111" s="12"/>
      <c r="B111" s="12"/>
    </row>
    <row r="112" spans="1:2" ht="11.25">
      <c r="A112" s="12"/>
      <c r="B112" s="12"/>
    </row>
    <row r="113" spans="1:2" ht="11.25">
      <c r="A113" s="12"/>
      <c r="B113" s="12"/>
    </row>
    <row r="114" spans="1:2" ht="11.25">
      <c r="A114" s="12"/>
      <c r="B114" s="12"/>
    </row>
    <row r="115" spans="1:2" ht="11.25">
      <c r="A115" s="12"/>
      <c r="B115" s="12"/>
    </row>
    <row r="116" spans="1:2" ht="11.25">
      <c r="A116" s="12"/>
      <c r="B116" s="12"/>
    </row>
    <row r="117" spans="1:2" ht="11.25">
      <c r="A117" s="12"/>
      <c r="B117" s="12"/>
    </row>
    <row r="118" spans="1:2" ht="11.25">
      <c r="A118" s="12"/>
      <c r="B118" s="12"/>
    </row>
    <row r="119" spans="1:2" ht="11.25">
      <c r="A119" s="12"/>
      <c r="B119" s="12"/>
    </row>
    <row r="120" spans="1:2" ht="11.25">
      <c r="A120" s="12"/>
      <c r="B120" s="12"/>
    </row>
    <row r="121" spans="1:2" ht="11.25">
      <c r="A121" s="12"/>
      <c r="B121" s="12"/>
    </row>
    <row r="122" spans="1:2" ht="11.25">
      <c r="A122" s="12"/>
      <c r="B122" s="12"/>
    </row>
    <row r="123" spans="1:2" ht="11.25">
      <c r="A123" s="12"/>
      <c r="B123" s="12"/>
    </row>
    <row r="124" spans="1:2" ht="11.25">
      <c r="A124" s="12"/>
      <c r="B124" s="12"/>
    </row>
    <row r="125" spans="1:2" ht="11.25">
      <c r="A125" s="12"/>
      <c r="B125" s="12"/>
    </row>
    <row r="126" spans="1:2" ht="11.25">
      <c r="A126" s="12"/>
      <c r="B126" s="12"/>
    </row>
    <row r="127" spans="1:2" ht="11.25">
      <c r="A127" s="12"/>
      <c r="B127" s="12"/>
    </row>
    <row r="128" spans="1:2" ht="11.25">
      <c r="A128" s="12"/>
      <c r="B128" s="12"/>
    </row>
    <row r="129" spans="1:2" ht="11.25">
      <c r="A129" s="12"/>
      <c r="B129" s="12"/>
    </row>
    <row r="130" spans="1:2" ht="11.25">
      <c r="A130" s="12"/>
      <c r="B130" s="12"/>
    </row>
    <row r="131" spans="1:2" ht="11.25">
      <c r="A131" s="12"/>
      <c r="B131" s="12"/>
    </row>
    <row r="132" spans="1:2" ht="11.25">
      <c r="A132" s="12"/>
      <c r="B132" s="12"/>
    </row>
    <row r="133" spans="1:2" ht="11.25">
      <c r="A133" s="12"/>
      <c r="B133" s="12"/>
    </row>
    <row r="134" spans="1:2" ht="11.25">
      <c r="A134" s="12"/>
      <c r="B134" s="12"/>
    </row>
    <row r="135" spans="1:2" ht="11.25">
      <c r="A135" s="12"/>
      <c r="B135" s="12"/>
    </row>
    <row r="136" spans="1:2" ht="11.25">
      <c r="A136" s="12"/>
      <c r="B136" s="12"/>
    </row>
    <row r="137" spans="1:2" ht="11.25">
      <c r="A137" s="12"/>
      <c r="B137" s="12"/>
    </row>
    <row r="138" spans="1:2" ht="11.25">
      <c r="A138" s="12"/>
      <c r="B138" s="12"/>
    </row>
    <row r="139" spans="1:2" ht="11.25">
      <c r="A139" s="12"/>
      <c r="B139" s="12"/>
    </row>
    <row r="140" spans="1:2" ht="11.25">
      <c r="A140" s="12"/>
      <c r="B140" s="12"/>
    </row>
    <row r="141" spans="1:2" ht="11.25">
      <c r="A141" s="12"/>
      <c r="B141" s="12"/>
    </row>
    <row r="142" spans="1:2" ht="11.25">
      <c r="A142" s="12"/>
      <c r="B142" s="12"/>
    </row>
    <row r="143" spans="1:2" ht="11.25">
      <c r="A143" s="12"/>
      <c r="B143" s="12"/>
    </row>
    <row r="144" spans="1:2" ht="11.25">
      <c r="A144" s="12"/>
      <c r="B144" s="12"/>
    </row>
    <row r="145" spans="1:2" ht="11.25">
      <c r="A145" s="12"/>
      <c r="B145" s="12"/>
    </row>
    <row r="146" spans="1:2" ht="11.25">
      <c r="A146" s="12"/>
      <c r="B146" s="12"/>
    </row>
    <row r="147" spans="1:2" ht="11.25">
      <c r="A147" s="12"/>
      <c r="B147" s="12"/>
    </row>
    <row r="148" spans="1:2" ht="11.25">
      <c r="A148" s="12"/>
      <c r="B148" s="12"/>
    </row>
    <row r="149" spans="1:2" ht="11.25">
      <c r="A149" s="12"/>
      <c r="B149" s="12"/>
    </row>
    <row r="150" spans="1:2" ht="11.25">
      <c r="A150" s="12"/>
      <c r="B150" s="12"/>
    </row>
    <row r="151" spans="1:2" ht="11.25">
      <c r="A151" s="12"/>
      <c r="B151" s="12"/>
    </row>
    <row r="152" spans="1:2" ht="11.25">
      <c r="A152" s="12"/>
      <c r="B152" s="12"/>
    </row>
    <row r="153" spans="1:2" ht="11.25">
      <c r="A153" s="12"/>
      <c r="B153" s="12"/>
    </row>
    <row r="154" spans="1:2" ht="11.25">
      <c r="A154" s="12"/>
      <c r="B154" s="12"/>
    </row>
    <row r="155" spans="1:2" ht="11.25">
      <c r="A155" s="12"/>
      <c r="B155" s="12"/>
    </row>
    <row r="156" spans="1:2" ht="11.25">
      <c r="A156" s="12"/>
      <c r="B156" s="12"/>
    </row>
    <row r="157" spans="1:2" ht="11.25">
      <c r="A157" s="12"/>
      <c r="B157" s="12"/>
    </row>
    <row r="158" spans="1:2" ht="11.25">
      <c r="A158" s="12"/>
      <c r="B158" s="12"/>
    </row>
    <row r="159" spans="1:2" ht="11.25">
      <c r="A159" s="12"/>
      <c r="B159" s="12"/>
    </row>
    <row r="160" spans="1:2" ht="11.25">
      <c r="A160" s="12"/>
      <c r="B160" s="12"/>
    </row>
    <row r="161" spans="1:2" ht="11.25">
      <c r="A161" s="12"/>
      <c r="B161" s="12"/>
    </row>
    <row r="162" spans="1:2" ht="11.25">
      <c r="A162" s="12"/>
      <c r="B162" s="12"/>
    </row>
    <row r="163" spans="1:2" ht="11.25">
      <c r="A163" s="12"/>
      <c r="B163" s="12"/>
    </row>
    <row r="164" spans="1:2" ht="11.25">
      <c r="A164" s="12"/>
      <c r="B164" s="12"/>
    </row>
    <row r="165" spans="1:2" ht="11.25">
      <c r="A165" s="12"/>
      <c r="B165" s="12"/>
    </row>
    <row r="166" spans="1:2" ht="11.25">
      <c r="A166" s="12"/>
      <c r="B166" s="12"/>
    </row>
    <row r="167" spans="1:2" ht="11.25">
      <c r="A167" s="12"/>
      <c r="B167" s="12"/>
    </row>
    <row r="168" spans="1:2" ht="11.25">
      <c r="A168" s="12"/>
      <c r="B168" s="12"/>
    </row>
    <row r="169" spans="1:2" ht="11.25">
      <c r="A169" s="12"/>
      <c r="B169" s="12"/>
    </row>
    <row r="170" spans="1:2" ht="11.25">
      <c r="A170" s="12"/>
      <c r="B170" s="12"/>
    </row>
    <row r="171" spans="1:2" ht="11.25">
      <c r="A171" s="12"/>
      <c r="B171" s="12"/>
    </row>
    <row r="172" spans="1:2" ht="11.25">
      <c r="A172" s="12"/>
      <c r="B172" s="12"/>
    </row>
    <row r="173" spans="1:2" ht="11.25">
      <c r="A173" s="12"/>
      <c r="B173" s="12"/>
    </row>
    <row r="174" spans="1:2" ht="11.25">
      <c r="A174" s="12"/>
      <c r="B174" s="12"/>
    </row>
    <row r="175" spans="1:2" ht="11.25">
      <c r="A175" s="12"/>
      <c r="B175" s="12"/>
    </row>
    <row r="176" spans="1:2" ht="11.25">
      <c r="A176" s="12"/>
      <c r="B176" s="12"/>
    </row>
    <row r="177" spans="1:2" ht="11.25">
      <c r="A177" s="12"/>
      <c r="B177" s="12"/>
    </row>
    <row r="178" spans="1:2" ht="11.25">
      <c r="A178" s="12"/>
      <c r="B178" s="12"/>
    </row>
    <row r="179" spans="1:2" ht="11.25">
      <c r="A179" s="12"/>
      <c r="B179" s="12"/>
    </row>
    <row r="180" spans="1:2" ht="11.25">
      <c r="A180" s="12"/>
      <c r="B180" s="12"/>
    </row>
    <row r="181" spans="1:2" ht="11.25">
      <c r="A181" s="12"/>
      <c r="B181" s="12"/>
    </row>
    <row r="182" spans="1:2" ht="11.25">
      <c r="A182" s="12"/>
      <c r="B182" s="12"/>
    </row>
    <row r="183" spans="1:2" ht="11.25">
      <c r="A183" s="12"/>
      <c r="B183" s="12"/>
    </row>
    <row r="184" spans="1:2" ht="11.25">
      <c r="A184" s="12"/>
      <c r="B184" s="12"/>
    </row>
    <row r="185" spans="1:2" ht="11.25">
      <c r="A185" s="12"/>
      <c r="B185" s="12"/>
    </row>
    <row r="186" spans="1:2" ht="11.25">
      <c r="A186" s="12"/>
      <c r="B186" s="12"/>
    </row>
    <row r="187" spans="1:2" ht="11.25">
      <c r="A187" s="12"/>
      <c r="B187" s="12"/>
    </row>
    <row r="188" spans="1:2" ht="11.25">
      <c r="A188" s="12"/>
      <c r="B188" s="12"/>
    </row>
    <row r="189" spans="1:2" ht="11.25">
      <c r="A189" s="12"/>
      <c r="B189" s="12"/>
    </row>
    <row r="190" spans="1:2" ht="11.25">
      <c r="A190" s="12"/>
      <c r="B190" s="12"/>
    </row>
    <row r="191" spans="1:2" ht="11.25">
      <c r="A191" s="12"/>
      <c r="B191" s="12"/>
    </row>
    <row r="192" spans="1:2" ht="11.25">
      <c r="A192" s="12"/>
      <c r="B192" s="12"/>
    </row>
    <row r="193" spans="1:2" ht="11.25">
      <c r="A193" s="12"/>
      <c r="B193" s="12"/>
    </row>
    <row r="194" spans="1:2" ht="11.25">
      <c r="A194" s="12"/>
      <c r="B194" s="12"/>
    </row>
    <row r="195" spans="1:2" ht="11.25">
      <c r="A195" s="12"/>
      <c r="B195" s="12"/>
    </row>
    <row r="196" spans="1:2" ht="11.25">
      <c r="A196" s="12"/>
      <c r="B196" s="12"/>
    </row>
    <row r="197" spans="1:2" ht="11.25">
      <c r="A197" s="12"/>
      <c r="B197" s="12"/>
    </row>
    <row r="198" spans="1:2" ht="11.25">
      <c r="A198" s="12"/>
      <c r="B198" s="12"/>
    </row>
    <row r="199" spans="1:2" ht="11.25">
      <c r="A199" s="12"/>
      <c r="B199" s="12"/>
    </row>
    <row r="200" spans="1:2" ht="11.25">
      <c r="A200" s="12"/>
      <c r="B200" s="12"/>
    </row>
    <row r="201" spans="1:2" ht="11.25">
      <c r="A201" s="12"/>
      <c r="B201" s="12"/>
    </row>
    <row r="202" spans="1:2" ht="11.25">
      <c r="A202" s="12"/>
      <c r="B202" s="12"/>
    </row>
    <row r="203" spans="1:2" ht="11.25">
      <c r="A203" s="12"/>
      <c r="B203" s="12"/>
    </row>
    <row r="204" spans="1:2" ht="11.25">
      <c r="A204" s="12"/>
      <c r="B204" s="12"/>
    </row>
    <row r="205" spans="1:2" ht="11.25">
      <c r="A205" s="12"/>
      <c r="B205" s="12"/>
    </row>
    <row r="206" spans="1:2" ht="11.25">
      <c r="A206" s="12"/>
      <c r="B206" s="12"/>
    </row>
    <row r="207" spans="1:2" ht="11.25">
      <c r="A207" s="12"/>
      <c r="B207" s="12"/>
    </row>
    <row r="208" spans="1:2" ht="11.25">
      <c r="A208" s="12"/>
      <c r="B208" s="12"/>
    </row>
    <row r="209" spans="1:2" ht="11.25">
      <c r="A209" s="12"/>
      <c r="B209" s="12"/>
    </row>
    <row r="210" spans="1:2" ht="11.25">
      <c r="A210" s="12"/>
      <c r="B210" s="12"/>
    </row>
    <row r="211" spans="1:2" ht="11.25">
      <c r="A211" s="12"/>
      <c r="B211" s="12"/>
    </row>
    <row r="212" spans="1:2" ht="11.25">
      <c r="A212" s="12"/>
      <c r="B212" s="12"/>
    </row>
    <row r="213" spans="1:2" ht="11.25">
      <c r="A213" s="12"/>
      <c r="B213" s="12"/>
    </row>
    <row r="214" spans="1:2" ht="11.25">
      <c r="A214" s="12"/>
      <c r="B214" s="12"/>
    </row>
    <row r="215" spans="1:2" ht="11.25">
      <c r="A215" s="12"/>
      <c r="B215" s="12"/>
    </row>
    <row r="216" spans="1:2" ht="11.25">
      <c r="A216" s="12"/>
      <c r="B216" s="12"/>
    </row>
    <row r="217" spans="1:2" ht="11.25">
      <c r="A217" s="12"/>
      <c r="B217" s="12"/>
    </row>
    <row r="218" spans="1:2" ht="11.25">
      <c r="A218" s="12"/>
      <c r="B218" s="12"/>
    </row>
    <row r="219" spans="1:2" ht="11.25">
      <c r="A219" s="12"/>
      <c r="B219" s="12"/>
    </row>
    <row r="220" spans="1:2" ht="11.25">
      <c r="A220" s="12"/>
      <c r="B220" s="12"/>
    </row>
    <row r="221" spans="1:2" ht="11.25">
      <c r="A221" s="12"/>
      <c r="B221" s="12"/>
    </row>
    <row r="222" spans="1:2" ht="11.25">
      <c r="A222" s="12"/>
      <c r="B222" s="12"/>
    </row>
    <row r="223" spans="1:2" ht="11.25">
      <c r="A223" s="12"/>
      <c r="B223" s="12"/>
    </row>
    <row r="224" spans="1:2" ht="11.25">
      <c r="A224" s="12"/>
      <c r="B224" s="12"/>
    </row>
    <row r="225" spans="1:2" ht="11.25">
      <c r="A225" s="12"/>
      <c r="B225" s="12"/>
    </row>
    <row r="226" spans="1:2" ht="11.25">
      <c r="A226" s="12"/>
      <c r="B226" s="12"/>
    </row>
    <row r="227" spans="1:2" ht="11.25">
      <c r="A227" s="12"/>
      <c r="B227" s="12"/>
    </row>
    <row r="228" spans="1:2" ht="11.25">
      <c r="A228" s="12"/>
      <c r="B228" s="12"/>
    </row>
    <row r="229" spans="1:2" ht="11.25">
      <c r="A229" s="12"/>
      <c r="B229" s="12"/>
    </row>
    <row r="230" spans="1:2" ht="11.25">
      <c r="A230" s="12"/>
      <c r="B230" s="12"/>
    </row>
    <row r="231" spans="1:2" ht="11.25">
      <c r="A231" s="12"/>
      <c r="B231" s="12"/>
    </row>
    <row r="232" spans="1:2" ht="11.25">
      <c r="A232" s="12"/>
      <c r="B232" s="12"/>
    </row>
    <row r="233" spans="1:2" ht="11.25">
      <c r="A233" s="12"/>
      <c r="B233" s="12"/>
    </row>
    <row r="234" spans="1:2" ht="11.25">
      <c r="A234" s="12"/>
      <c r="B234" s="12"/>
    </row>
    <row r="235" spans="1:2" ht="11.25">
      <c r="A235" s="12"/>
      <c r="B235" s="12"/>
    </row>
    <row r="236" spans="1:2" ht="11.25">
      <c r="A236" s="12"/>
      <c r="B236" s="12"/>
    </row>
    <row r="237" spans="1:2" ht="11.25">
      <c r="A237" s="12"/>
      <c r="B237" s="12"/>
    </row>
    <row r="238" spans="1:2" ht="11.25">
      <c r="A238" s="12"/>
      <c r="B238" s="12"/>
    </row>
    <row r="239" spans="1:2" ht="11.25">
      <c r="A239" s="12"/>
      <c r="B239" s="12"/>
    </row>
    <row r="240" spans="1:2" ht="11.25">
      <c r="A240" s="12"/>
      <c r="B240" s="12"/>
    </row>
    <row r="241" spans="1:2" ht="11.25">
      <c r="A241" s="12"/>
      <c r="B241" s="12"/>
    </row>
    <row r="242" spans="1:2" ht="11.25">
      <c r="A242" s="12"/>
      <c r="B242" s="12"/>
    </row>
    <row r="243" spans="1:2" ht="11.25">
      <c r="A243" s="12"/>
      <c r="B243" s="12"/>
    </row>
    <row r="244" spans="1:2" ht="11.25">
      <c r="A244" s="12"/>
      <c r="B244" s="12"/>
    </row>
    <row r="245" spans="1:2" ht="11.25">
      <c r="A245" s="12"/>
      <c r="B245" s="12"/>
    </row>
    <row r="246" spans="1:2" ht="11.25">
      <c r="A246" s="12"/>
      <c r="B246" s="12"/>
    </row>
    <row r="247" spans="1:2" ht="11.25">
      <c r="A247" s="12"/>
      <c r="B247" s="12"/>
    </row>
    <row r="248" spans="1:2" ht="11.25">
      <c r="A248" s="12"/>
      <c r="B248" s="12"/>
    </row>
    <row r="249" spans="1:2" ht="11.25">
      <c r="A249" s="12"/>
      <c r="B249" s="12"/>
    </row>
    <row r="250" spans="1:2" ht="11.25">
      <c r="A250" s="12"/>
      <c r="B250" s="12"/>
    </row>
    <row r="251" spans="1:2" ht="11.25">
      <c r="A251" s="12"/>
      <c r="B251" s="12"/>
    </row>
    <row r="252" spans="1:2" ht="11.25">
      <c r="A252" s="12"/>
      <c r="B252" s="12"/>
    </row>
    <row r="253" spans="1:2" ht="11.25">
      <c r="A253" s="12"/>
      <c r="B253" s="12"/>
    </row>
    <row r="254" spans="1:2" ht="11.25">
      <c r="A254" s="12"/>
      <c r="B254" s="12"/>
    </row>
    <row r="255" spans="1:2" ht="11.25">
      <c r="A255" s="12"/>
      <c r="B255" s="12"/>
    </row>
    <row r="256" spans="1:2" ht="11.25">
      <c r="A256" s="12"/>
      <c r="B256" s="12"/>
    </row>
    <row r="257" spans="1:2" ht="11.25">
      <c r="A257" s="12"/>
      <c r="B257" s="12"/>
    </row>
    <row r="258" spans="1:2" ht="11.25">
      <c r="A258" s="12"/>
      <c r="B258" s="12"/>
    </row>
    <row r="259" spans="1:2" ht="11.25">
      <c r="A259" s="12"/>
      <c r="B259" s="12"/>
    </row>
    <row r="260" spans="1:2" ht="11.25">
      <c r="A260" s="12"/>
      <c r="B260" s="12"/>
    </row>
    <row r="261" spans="1:2" ht="11.25">
      <c r="A261" s="12"/>
      <c r="B261" s="12"/>
    </row>
    <row r="262" spans="1:2" ht="11.25">
      <c r="A262" s="12"/>
      <c r="B262" s="12"/>
    </row>
    <row r="263" spans="1:2" ht="11.25">
      <c r="A263" s="12"/>
      <c r="B263" s="12"/>
    </row>
    <row r="264" spans="1:2" ht="11.25">
      <c r="A264" s="12"/>
      <c r="B264" s="12"/>
    </row>
    <row r="265" spans="1:2" ht="11.25">
      <c r="A265" s="12"/>
      <c r="B265" s="12"/>
    </row>
    <row r="266" spans="1:2" ht="11.25">
      <c r="A266" s="12"/>
      <c r="B266" s="12"/>
    </row>
    <row r="267" spans="1:2" ht="11.25">
      <c r="A267" s="12"/>
      <c r="B267" s="12"/>
    </row>
    <row r="268" spans="1:2" ht="11.25">
      <c r="A268" s="12"/>
      <c r="B268" s="12"/>
    </row>
    <row r="269" spans="1:2" ht="11.25">
      <c r="A269" s="12"/>
      <c r="B269" s="12"/>
    </row>
    <row r="270" spans="1:2" ht="11.25">
      <c r="A270" s="12"/>
      <c r="B270" s="12"/>
    </row>
    <row r="271" spans="1:2" ht="11.25">
      <c r="A271" s="12"/>
      <c r="B271" s="12"/>
    </row>
    <row r="272" spans="1:2" ht="11.25">
      <c r="A272" s="12"/>
      <c r="B272" s="12"/>
    </row>
    <row r="273" spans="1:2" ht="11.25">
      <c r="A273" s="12"/>
      <c r="B273" s="12"/>
    </row>
    <row r="274" spans="1:2" ht="11.25">
      <c r="A274" s="12"/>
      <c r="B274" s="12"/>
    </row>
    <row r="275" spans="1:2" ht="11.25">
      <c r="A275" s="12"/>
      <c r="B275" s="12"/>
    </row>
    <row r="276" spans="1:2" ht="11.25">
      <c r="A276" s="12"/>
      <c r="B276" s="12"/>
    </row>
    <row r="277" spans="1:2" ht="11.25">
      <c r="A277" s="12"/>
      <c r="B277" s="12"/>
    </row>
    <row r="278" spans="1:2" ht="11.25">
      <c r="A278" s="12"/>
      <c r="B278" s="12"/>
    </row>
    <row r="279" spans="1:2" ht="11.25">
      <c r="A279" s="12"/>
      <c r="B279" s="12"/>
    </row>
    <row r="280" spans="1:2" ht="11.25">
      <c r="A280" s="12"/>
      <c r="B280" s="12"/>
    </row>
    <row r="281" spans="1:2" ht="11.25">
      <c r="A281" s="12"/>
      <c r="B281" s="12"/>
    </row>
    <row r="282" spans="1:2" ht="11.25">
      <c r="A282" s="12"/>
      <c r="B282" s="12"/>
    </row>
    <row r="283" spans="1:2" ht="11.25">
      <c r="A283" s="12"/>
      <c r="B283" s="12"/>
    </row>
    <row r="284" spans="1:2" ht="11.25">
      <c r="A284" s="12"/>
      <c r="B284" s="12"/>
    </row>
    <row r="285" spans="1:2" ht="11.25">
      <c r="A285" s="12"/>
      <c r="B285" s="12"/>
    </row>
    <row r="286" spans="1:2" ht="11.25">
      <c r="A286" s="12"/>
      <c r="B286" s="12"/>
    </row>
    <row r="287" spans="1:2" ht="11.25">
      <c r="A287" s="12"/>
      <c r="B287" s="12"/>
    </row>
    <row r="288" spans="1:2" ht="11.25">
      <c r="A288" s="12"/>
      <c r="B288" s="12"/>
    </row>
    <row r="289" spans="1:2" ht="11.25">
      <c r="A289" s="12"/>
      <c r="B289" s="12"/>
    </row>
    <row r="290" spans="1:2" ht="11.25">
      <c r="A290" s="12"/>
      <c r="B290" s="12"/>
    </row>
    <row r="291" spans="1:2" ht="11.25">
      <c r="A291" s="12"/>
      <c r="B291" s="12"/>
    </row>
    <row r="292" spans="1:2" ht="11.25">
      <c r="A292" s="12"/>
      <c r="B292" s="12"/>
    </row>
    <row r="293" spans="1:2" ht="11.25">
      <c r="A293" s="12"/>
      <c r="B293" s="12"/>
    </row>
    <row r="294" spans="1:2" ht="11.25">
      <c r="A294" s="12"/>
      <c r="B294" s="12"/>
    </row>
    <row r="295" spans="1:2" ht="11.25">
      <c r="A295" s="12"/>
      <c r="B295" s="12"/>
    </row>
    <row r="296" spans="1:2" ht="11.25">
      <c r="A296" s="12"/>
      <c r="B296" s="12"/>
    </row>
    <row r="297" spans="1:2" ht="11.25">
      <c r="A297" s="12"/>
      <c r="B297" s="12"/>
    </row>
    <row r="298" spans="1:2" ht="11.25">
      <c r="A298" s="12"/>
      <c r="B298" s="12"/>
    </row>
    <row r="299" spans="1:2" ht="11.25">
      <c r="A299" s="12"/>
      <c r="B299" s="12"/>
    </row>
    <row r="300" spans="1:2" ht="11.25">
      <c r="A300" s="12"/>
      <c r="B300" s="12"/>
    </row>
    <row r="301" spans="1:2" ht="11.25">
      <c r="A301" s="12"/>
      <c r="B301" s="12"/>
    </row>
    <row r="302" spans="1:2" ht="11.25">
      <c r="A302" s="12"/>
      <c r="B302" s="12"/>
    </row>
    <row r="303" spans="1:2" ht="11.25">
      <c r="A303" s="12"/>
      <c r="B303" s="12"/>
    </row>
    <row r="304" spans="1:2" ht="11.25">
      <c r="A304" s="12"/>
      <c r="B304" s="12"/>
    </row>
    <row r="305" spans="1:2" ht="11.25">
      <c r="A305" s="12"/>
      <c r="B305" s="12"/>
    </row>
    <row r="306" spans="1:2" ht="11.25">
      <c r="A306" s="12"/>
      <c r="B306" s="12"/>
    </row>
    <row r="307" spans="1:2" ht="11.25">
      <c r="A307" s="12"/>
      <c r="B307" s="12"/>
    </row>
    <row r="308" spans="1:2" ht="11.25">
      <c r="A308" s="12"/>
      <c r="B308" s="12"/>
    </row>
    <row r="309" spans="1:2" ht="11.25">
      <c r="A309" s="12"/>
      <c r="B309" s="12"/>
    </row>
    <row r="310" spans="1:2" ht="11.25">
      <c r="A310" s="12"/>
      <c r="B310" s="12"/>
    </row>
    <row r="311" spans="1:2" ht="11.25">
      <c r="A311" s="12"/>
      <c r="B311" s="12"/>
    </row>
    <row r="312" spans="1:2" ht="11.25">
      <c r="A312" s="12"/>
      <c r="B312" s="12"/>
    </row>
    <row r="313" spans="1:2" ht="11.25">
      <c r="A313" s="12"/>
      <c r="B313" s="12"/>
    </row>
    <row r="314" spans="1:2" ht="11.25">
      <c r="A314" s="12"/>
      <c r="B314" s="12"/>
    </row>
    <row r="315" spans="1:2" ht="11.25">
      <c r="A315" s="12"/>
      <c r="B315" s="12"/>
    </row>
    <row r="316" spans="1:2" ht="11.25">
      <c r="A316" s="12"/>
      <c r="B316" s="12"/>
    </row>
    <row r="317" spans="1:2" ht="11.25">
      <c r="A317" s="12"/>
      <c r="B317" s="12"/>
    </row>
    <row r="318" spans="1:2" ht="11.25">
      <c r="A318" s="12"/>
      <c r="B318" s="12"/>
    </row>
    <row r="319" spans="1:2" ht="11.25">
      <c r="A319" s="12"/>
      <c r="B319" s="12"/>
    </row>
    <row r="320" spans="1:2" ht="11.25">
      <c r="A320" s="12"/>
      <c r="B320" s="12"/>
    </row>
    <row r="321" spans="1:2" ht="11.25">
      <c r="A321" s="12"/>
      <c r="B321" s="12"/>
    </row>
    <row r="322" spans="1:2" ht="11.25">
      <c r="A322" s="12"/>
      <c r="B322" s="12"/>
    </row>
    <row r="323" spans="1:2" ht="11.25">
      <c r="A323" s="12"/>
      <c r="B323" s="12"/>
    </row>
    <row r="324" spans="1:2" ht="11.25">
      <c r="A324" s="12"/>
      <c r="B324" s="12"/>
    </row>
    <row r="325" spans="1:2" ht="11.25">
      <c r="A325" s="12"/>
      <c r="B325" s="12"/>
    </row>
    <row r="326" spans="1:2" ht="11.25">
      <c r="A326" s="12"/>
      <c r="B326" s="12"/>
    </row>
    <row r="327" spans="1:2" ht="11.25">
      <c r="A327" s="12"/>
      <c r="B327" s="12"/>
    </row>
    <row r="328" spans="1:2" ht="11.25">
      <c r="A328" s="12"/>
      <c r="B328" s="12"/>
    </row>
    <row r="329" spans="1:2" ht="11.25">
      <c r="A329" s="12"/>
      <c r="B329" s="12"/>
    </row>
    <row r="330" spans="1:2" ht="11.25">
      <c r="A330" s="12"/>
      <c r="B330" s="12"/>
    </row>
    <row r="331" spans="1:2" ht="11.25">
      <c r="A331" s="12"/>
      <c r="B331" s="12"/>
    </row>
    <row r="332" spans="1:2" ht="11.25">
      <c r="A332" s="12"/>
      <c r="B332" s="12"/>
    </row>
    <row r="333" spans="1:2" ht="11.25">
      <c r="A333" s="12"/>
      <c r="B333" s="12"/>
    </row>
    <row r="334" spans="1:2" ht="11.25">
      <c r="A334" s="12"/>
      <c r="B334" s="12"/>
    </row>
    <row r="335" spans="1:2" ht="11.25">
      <c r="A335" s="12"/>
      <c r="B335" s="12"/>
    </row>
    <row r="336" spans="1:2" ht="11.25">
      <c r="A336" s="12"/>
      <c r="B336" s="12"/>
    </row>
    <row r="337" spans="1:2" ht="11.25">
      <c r="A337" s="12"/>
      <c r="B337" s="12"/>
    </row>
    <row r="338" spans="1:2" ht="11.25">
      <c r="A338" s="12"/>
      <c r="B338" s="12"/>
    </row>
    <row r="339" spans="1:2" ht="11.25">
      <c r="A339" s="12"/>
      <c r="B339" s="12"/>
    </row>
    <row r="340" spans="1:2" ht="11.25">
      <c r="A340" s="12"/>
      <c r="B340" s="12"/>
    </row>
    <row r="341" spans="1:2" ht="11.25">
      <c r="A341" s="12"/>
      <c r="B341" s="12"/>
    </row>
    <row r="342" spans="1:2" ht="11.25">
      <c r="A342" s="12"/>
      <c r="B342" s="12"/>
    </row>
    <row r="343" spans="1:2" ht="11.25">
      <c r="A343" s="12"/>
      <c r="B343" s="12"/>
    </row>
    <row r="344" spans="1:2" ht="11.25">
      <c r="A344" s="12"/>
      <c r="B344" s="12"/>
    </row>
    <row r="345" spans="1:2" ht="11.25">
      <c r="A345" s="12"/>
      <c r="B345" s="12"/>
    </row>
    <row r="346" spans="1:2" ht="11.25">
      <c r="A346" s="12"/>
      <c r="B346" s="12"/>
    </row>
    <row r="347" spans="1:2" ht="11.25">
      <c r="A347" s="12"/>
      <c r="B347" s="12"/>
    </row>
    <row r="348" spans="1:2" ht="11.25">
      <c r="A348" s="12"/>
      <c r="B348" s="12"/>
    </row>
    <row r="349" spans="1:2" ht="11.25">
      <c r="A349" s="12"/>
      <c r="B349" s="12"/>
    </row>
    <row r="350" spans="1:2" ht="11.25">
      <c r="A350" s="12"/>
      <c r="B350" s="12"/>
    </row>
    <row r="351" spans="1:2" ht="11.25">
      <c r="A351" s="12"/>
      <c r="B351" s="12"/>
    </row>
    <row r="352" spans="1:2" ht="11.25">
      <c r="A352" s="12"/>
      <c r="B352" s="12"/>
    </row>
    <row r="353" spans="1:2" ht="11.25">
      <c r="A353" s="12"/>
      <c r="B353" s="12"/>
    </row>
    <row r="354" spans="1:2" ht="11.25">
      <c r="A354" s="12"/>
      <c r="B354" s="12"/>
    </row>
    <row r="355" spans="1:2" ht="11.25">
      <c r="A355" s="12"/>
      <c r="B355" s="12"/>
    </row>
    <row r="356" spans="1:2" ht="11.25">
      <c r="A356" s="12"/>
      <c r="B356" s="12"/>
    </row>
    <row r="357" spans="1:2" ht="11.25">
      <c r="A357" s="12"/>
      <c r="B357" s="12"/>
    </row>
    <row r="358" spans="1:2" ht="11.25">
      <c r="A358" s="12"/>
      <c r="B358" s="12"/>
    </row>
    <row r="359" spans="1:2" ht="11.25">
      <c r="A359" s="12"/>
      <c r="B359" s="12"/>
    </row>
    <row r="360" spans="1:2" ht="11.25">
      <c r="A360" s="12"/>
      <c r="B360" s="12"/>
    </row>
    <row r="361" spans="1:2" ht="11.25">
      <c r="A361" s="12"/>
      <c r="B361" s="12"/>
    </row>
    <row r="362" spans="1:2" ht="11.25">
      <c r="A362" s="12"/>
      <c r="B362" s="12"/>
    </row>
    <row r="363" spans="1:2" ht="11.25">
      <c r="A363" s="12"/>
      <c r="B363" s="12"/>
    </row>
    <row r="364" spans="1:2" ht="11.25">
      <c r="A364" s="12"/>
      <c r="B364" s="12"/>
    </row>
    <row r="365" spans="1:2" ht="11.25">
      <c r="A365" s="12"/>
      <c r="B365" s="12"/>
    </row>
    <row r="366" spans="1:2" ht="11.25">
      <c r="A366" s="12"/>
      <c r="B366" s="12"/>
    </row>
    <row r="367" spans="1:2" ht="11.25">
      <c r="A367" s="12"/>
      <c r="B367" s="12"/>
    </row>
    <row r="368" spans="1:2" ht="11.25">
      <c r="A368" s="12"/>
      <c r="B368" s="12"/>
    </row>
    <row r="369" spans="1:2" ht="11.25">
      <c r="A369" s="12"/>
      <c r="B369" s="12"/>
    </row>
    <row r="370" spans="1:2" ht="11.25">
      <c r="A370" s="12"/>
      <c r="B370" s="12"/>
    </row>
    <row r="371" spans="1:2" ht="11.25">
      <c r="A371" s="12"/>
      <c r="B371" s="12"/>
    </row>
    <row r="372" spans="1:2" ht="11.25">
      <c r="A372" s="12"/>
      <c r="B372" s="12"/>
    </row>
    <row r="373" spans="1:2" ht="11.25">
      <c r="A373" s="12"/>
      <c r="B373" s="12"/>
    </row>
    <row r="374" spans="1:2" ht="11.25">
      <c r="A374" s="12"/>
      <c r="B374" s="12"/>
    </row>
    <row r="375" spans="1:2" ht="11.25">
      <c r="A375" s="12"/>
      <c r="B375" s="12"/>
    </row>
    <row r="376" spans="1:2" ht="11.25">
      <c r="A376" s="12"/>
      <c r="B376" s="12"/>
    </row>
    <row r="377" spans="1:2" ht="11.25">
      <c r="A377" s="12"/>
      <c r="B377" s="12"/>
    </row>
    <row r="378" spans="1:2" ht="11.25">
      <c r="A378" s="12"/>
      <c r="B378" s="12"/>
    </row>
    <row r="379" spans="1:2" ht="11.25">
      <c r="A379" s="12"/>
      <c r="B379" s="12"/>
    </row>
    <row r="380" spans="1:2" ht="11.25">
      <c r="A380" s="12"/>
      <c r="B380" s="12"/>
    </row>
    <row r="381" spans="1:2" ht="11.25">
      <c r="A381" s="12"/>
      <c r="B381" s="12"/>
    </row>
    <row r="382" spans="1:2" ht="11.25">
      <c r="A382" s="12"/>
      <c r="B382" s="12"/>
    </row>
    <row r="383" spans="1:2" ht="11.25">
      <c r="A383" s="12"/>
      <c r="B383" s="12"/>
    </row>
    <row r="384" spans="1:2" ht="11.25">
      <c r="A384" s="12"/>
      <c r="B384" s="12"/>
    </row>
    <row r="385" spans="1:2" ht="11.25">
      <c r="A385" s="12"/>
      <c r="B385" s="12"/>
    </row>
    <row r="386" spans="1:2" ht="11.25">
      <c r="A386" s="12"/>
      <c r="B386" s="12"/>
    </row>
    <row r="387" spans="1:2" ht="11.25">
      <c r="A387" s="12"/>
      <c r="B387" s="12"/>
    </row>
    <row r="388" spans="1:2" ht="11.25">
      <c r="A388" s="12"/>
      <c r="B388" s="12"/>
    </row>
    <row r="389" spans="1:2" ht="11.25">
      <c r="A389" s="12"/>
      <c r="B389" s="12"/>
    </row>
    <row r="390" spans="1:2" ht="11.25">
      <c r="A390" s="12"/>
      <c r="B390" s="12"/>
    </row>
    <row r="391" spans="1:2" ht="11.25">
      <c r="A391" s="12"/>
      <c r="B391" s="12"/>
    </row>
    <row r="392" spans="1:2" ht="11.25">
      <c r="A392" s="12"/>
      <c r="B392" s="12"/>
    </row>
    <row r="393" spans="1:2" ht="11.25">
      <c r="A393" s="12"/>
      <c r="B393" s="12"/>
    </row>
    <row r="394" spans="1:2" ht="11.25">
      <c r="A394" s="12"/>
      <c r="B394" s="12"/>
    </row>
    <row r="395" spans="1:2" ht="11.25">
      <c r="A395" s="12"/>
      <c r="B395" s="12"/>
    </row>
    <row r="396" spans="1:2" ht="11.25">
      <c r="A396" s="12"/>
      <c r="B396" s="12"/>
    </row>
    <row r="397" spans="1:2" ht="11.25">
      <c r="A397" s="12"/>
      <c r="B397" s="12"/>
    </row>
    <row r="398" spans="1:2" ht="11.25">
      <c r="A398" s="12"/>
      <c r="B398" s="12"/>
    </row>
    <row r="399" spans="1:2" ht="11.25">
      <c r="A399" s="12"/>
      <c r="B399" s="12"/>
    </row>
    <row r="400" spans="1:2" ht="11.25">
      <c r="A400" s="12"/>
      <c r="B400" s="12"/>
    </row>
    <row r="401" spans="1:2" ht="11.25">
      <c r="A401" s="12"/>
      <c r="B401" s="12"/>
    </row>
    <row r="402" spans="1:2" ht="11.25">
      <c r="A402" s="12"/>
      <c r="B402" s="12"/>
    </row>
    <row r="403" spans="1:2" ht="11.25">
      <c r="A403" s="12"/>
      <c r="B403" s="12"/>
    </row>
    <row r="404" spans="1:2" ht="11.25">
      <c r="A404" s="12"/>
      <c r="B404" s="12"/>
    </row>
    <row r="405" spans="1:2" ht="11.25">
      <c r="A405" s="12"/>
      <c r="B405" s="12"/>
    </row>
    <row r="406" spans="1:2" ht="11.25">
      <c r="A406" s="12"/>
      <c r="B406" s="12"/>
    </row>
    <row r="407" spans="1:2" ht="11.25">
      <c r="A407" s="12"/>
      <c r="B407" s="12"/>
    </row>
    <row r="408" spans="1:2" ht="11.25">
      <c r="A408" s="12"/>
      <c r="B408" s="12"/>
    </row>
    <row r="409" spans="1:2" ht="11.25">
      <c r="A409" s="12"/>
      <c r="B409" s="12"/>
    </row>
    <row r="410" spans="1:2" ht="11.25">
      <c r="A410" s="12"/>
      <c r="B410" s="12"/>
    </row>
    <row r="411" spans="1:2" ht="11.25">
      <c r="A411" s="12"/>
      <c r="B411" s="12"/>
    </row>
    <row r="412" spans="1:2" ht="11.25">
      <c r="A412" s="12"/>
      <c r="B412" s="12"/>
    </row>
    <row r="413" spans="1:2" ht="11.25">
      <c r="A413" s="12"/>
      <c r="B413" s="12"/>
    </row>
    <row r="414" spans="1:2" ht="11.25">
      <c r="A414" s="12"/>
      <c r="B414" s="12"/>
    </row>
    <row r="415" spans="1:2" ht="11.25">
      <c r="A415" s="12"/>
      <c r="B415" s="12"/>
    </row>
    <row r="416" spans="1:2" ht="11.25">
      <c r="A416" s="12"/>
      <c r="B416" s="12"/>
    </row>
    <row r="417" spans="1:2" ht="11.25">
      <c r="A417" s="12"/>
      <c r="B417" s="12"/>
    </row>
    <row r="418" spans="1:2" ht="11.25">
      <c r="A418" s="12"/>
      <c r="B418" s="12"/>
    </row>
    <row r="419" spans="1:2" ht="11.25">
      <c r="A419" s="12"/>
      <c r="B419" s="12"/>
    </row>
    <row r="420" spans="1:2" ht="11.25">
      <c r="A420" s="12"/>
      <c r="B420" s="12"/>
    </row>
    <row r="421" spans="1:2" ht="11.25">
      <c r="A421" s="12"/>
      <c r="B421" s="12"/>
    </row>
    <row r="422" spans="1:2" ht="11.25">
      <c r="A422" s="12"/>
      <c r="B422" s="12"/>
    </row>
    <row r="423" spans="1:2" ht="11.25">
      <c r="A423" s="12"/>
      <c r="B423" s="12"/>
    </row>
    <row r="424" spans="1:2" ht="11.25">
      <c r="A424" s="12"/>
      <c r="B424" s="12"/>
    </row>
    <row r="425" spans="1:2" ht="11.25">
      <c r="A425" s="12"/>
      <c r="B425" s="12"/>
    </row>
    <row r="426" spans="1:2" ht="11.25">
      <c r="A426" s="12"/>
      <c r="B426" s="12"/>
    </row>
    <row r="427" spans="1:2" ht="11.25">
      <c r="A427" s="12"/>
      <c r="B427" s="12"/>
    </row>
    <row r="428" spans="1:2" ht="11.25">
      <c r="A428" s="12"/>
      <c r="B428" s="12"/>
    </row>
    <row r="429" spans="1:2" ht="11.25">
      <c r="A429" s="12"/>
      <c r="B429" s="12"/>
    </row>
    <row r="430" spans="1:2" ht="11.25">
      <c r="A430" s="12"/>
      <c r="B430" s="12"/>
    </row>
    <row r="431" spans="1:2" ht="11.25">
      <c r="A431" s="12"/>
      <c r="B431" s="12"/>
    </row>
    <row r="432" spans="1:2" ht="11.25">
      <c r="A432" s="12"/>
      <c r="B432" s="12"/>
    </row>
    <row r="433" spans="1:2" ht="11.25">
      <c r="A433" s="12"/>
      <c r="B433" s="12"/>
    </row>
    <row r="434" spans="1:2" ht="11.25">
      <c r="A434" s="12"/>
      <c r="B434" s="12"/>
    </row>
    <row r="435" spans="1:2" ht="11.25">
      <c r="A435" s="12"/>
      <c r="B435" s="12"/>
    </row>
    <row r="436" spans="1:2" ht="11.25">
      <c r="A436" s="12"/>
      <c r="B436" s="12"/>
    </row>
    <row r="437" spans="1:2" ht="11.25">
      <c r="A437" s="12"/>
      <c r="B437" s="12"/>
    </row>
    <row r="438" spans="1:2" ht="11.25">
      <c r="A438" s="12"/>
      <c r="B438" s="12"/>
    </row>
    <row r="439" spans="1:2" ht="11.25">
      <c r="A439" s="12"/>
      <c r="B439" s="12"/>
    </row>
    <row r="440" spans="1:2" ht="11.25">
      <c r="A440" s="12"/>
      <c r="B440" s="12"/>
    </row>
    <row r="441" spans="1:2" ht="11.25">
      <c r="A441" s="12"/>
      <c r="B441" s="12"/>
    </row>
    <row r="442" spans="1:2" ht="11.25">
      <c r="A442" s="12"/>
      <c r="B442" s="12"/>
    </row>
    <row r="443" spans="1:2" ht="11.25">
      <c r="A443" s="12"/>
      <c r="B443" s="12"/>
    </row>
    <row r="444" spans="1:2" ht="11.25">
      <c r="A444" s="12"/>
      <c r="B444" s="12"/>
    </row>
    <row r="445" spans="1:2" ht="11.25">
      <c r="A445" s="12"/>
      <c r="B445" s="12"/>
    </row>
    <row r="446" spans="1:2" ht="11.25">
      <c r="A446" s="12"/>
      <c r="B446" s="12"/>
    </row>
    <row r="447" spans="1:2" ht="11.25">
      <c r="A447" s="12"/>
      <c r="B447" s="12"/>
    </row>
    <row r="448" spans="1:2" ht="11.25">
      <c r="A448" s="12"/>
      <c r="B448" s="12"/>
    </row>
    <row r="449" spans="1:2" ht="11.25">
      <c r="A449" s="12"/>
      <c r="B449" s="12"/>
    </row>
    <row r="450" spans="1:2" ht="11.25">
      <c r="A450" s="12"/>
      <c r="B450" s="12"/>
    </row>
    <row r="451" spans="1:2" ht="11.25">
      <c r="A451" s="12"/>
      <c r="B451" s="12"/>
    </row>
    <row r="452" spans="1:2" ht="11.25">
      <c r="A452" s="12"/>
      <c r="B452" s="12"/>
    </row>
    <row r="453" spans="1:2" ht="11.25">
      <c r="A453" s="12"/>
      <c r="B453" s="12"/>
    </row>
    <row r="454" spans="1:2" ht="11.25">
      <c r="A454" s="12"/>
      <c r="B454" s="12"/>
    </row>
    <row r="455" spans="1:2" ht="11.25">
      <c r="A455" s="12"/>
      <c r="B455" s="12"/>
    </row>
    <row r="456" spans="1:2" ht="11.25">
      <c r="A456" s="12"/>
      <c r="B456" s="12"/>
    </row>
    <row r="457" spans="1:2" ht="11.25">
      <c r="A457" s="12"/>
      <c r="B457" s="12"/>
    </row>
    <row r="458" spans="1:2" ht="11.25">
      <c r="A458" s="12"/>
      <c r="B458" s="12"/>
    </row>
    <row r="459" spans="1:2" ht="11.25">
      <c r="A459" s="12"/>
      <c r="B459" s="12"/>
    </row>
    <row r="460" spans="1:2" ht="11.25">
      <c r="A460" s="12"/>
      <c r="B460" s="12"/>
    </row>
    <row r="461" spans="1:2" ht="11.25">
      <c r="A461" s="12"/>
      <c r="B461" s="12"/>
    </row>
    <row r="462" spans="1:2" ht="11.25">
      <c r="A462" s="12"/>
      <c r="B462" s="12"/>
    </row>
    <row r="463" spans="1:2" ht="11.25">
      <c r="A463" s="12"/>
      <c r="B463" s="12"/>
    </row>
    <row r="464" spans="1:2" ht="11.25">
      <c r="A464" s="12"/>
      <c r="B464" s="12"/>
    </row>
    <row r="465" spans="1:2" ht="11.25">
      <c r="A465" s="12"/>
      <c r="B465" s="12"/>
    </row>
    <row r="466" spans="1:2" ht="11.25">
      <c r="A466" s="12"/>
      <c r="B466" s="12"/>
    </row>
    <row r="467" spans="1:2" ht="11.25">
      <c r="A467" s="12"/>
      <c r="B467" s="12"/>
    </row>
    <row r="468" spans="1:2" ht="11.25">
      <c r="A468" s="12"/>
      <c r="B468" s="12"/>
    </row>
    <row r="469" spans="1:2" ht="11.25">
      <c r="A469" s="12"/>
      <c r="B469" s="12"/>
    </row>
    <row r="470" spans="1:2" ht="11.25">
      <c r="A470" s="12"/>
      <c r="B470" s="12"/>
    </row>
    <row r="471" spans="1:2" ht="11.25">
      <c r="A471" s="12"/>
      <c r="B471" s="12"/>
    </row>
    <row r="472" spans="1:2" ht="11.25">
      <c r="A472" s="12"/>
      <c r="B472" s="12"/>
    </row>
    <row r="473" spans="1:2" ht="11.25">
      <c r="A473" s="12"/>
      <c r="B473" s="12"/>
    </row>
    <row r="474" spans="1:2" ht="11.25">
      <c r="A474" s="12"/>
      <c r="B474" s="12"/>
    </row>
    <row r="475" spans="1:2" ht="11.25">
      <c r="A475" s="12"/>
      <c r="B475" s="12"/>
    </row>
    <row r="476" spans="1:2" ht="11.25">
      <c r="A476" s="12"/>
      <c r="B476" s="12"/>
    </row>
    <row r="477" spans="1:2" ht="11.25">
      <c r="A477" s="12"/>
      <c r="B477" s="12"/>
    </row>
    <row r="478" spans="1:2" ht="11.25">
      <c r="A478" s="12"/>
      <c r="B478" s="12"/>
    </row>
    <row r="479" spans="1:2" ht="11.25">
      <c r="A479" s="12"/>
      <c r="B479" s="12"/>
    </row>
    <row r="480" spans="1:2" ht="11.25">
      <c r="A480" s="12"/>
      <c r="B480" s="12"/>
    </row>
    <row r="481" spans="1:2" ht="11.25">
      <c r="A481" s="12"/>
      <c r="B481" s="12"/>
    </row>
    <row r="482" spans="1:2" ht="11.25">
      <c r="A482" s="12"/>
      <c r="B482" s="12"/>
    </row>
    <row r="483" spans="1:2" ht="11.25">
      <c r="A483" s="12"/>
      <c r="B483" s="12"/>
    </row>
    <row r="484" spans="1:2" ht="11.25">
      <c r="A484" s="12"/>
      <c r="B484" s="12"/>
    </row>
    <row r="485" spans="1:2" ht="11.25">
      <c r="A485" s="12"/>
      <c r="B485" s="12"/>
    </row>
    <row r="486" spans="1:2" ht="11.25">
      <c r="A486" s="12"/>
      <c r="B486" s="12"/>
    </row>
    <row r="487" spans="1:2" ht="11.25">
      <c r="A487" s="12"/>
      <c r="B487" s="12"/>
    </row>
    <row r="488" spans="1:2" ht="11.25">
      <c r="A488" s="12"/>
      <c r="B488" s="12"/>
    </row>
    <row r="489" spans="1:2" ht="11.25">
      <c r="A489" s="12"/>
      <c r="B489" s="12"/>
    </row>
    <row r="490" spans="1:2" ht="11.25">
      <c r="A490" s="12"/>
      <c r="B490" s="12"/>
    </row>
    <row r="491" spans="1:2" ht="11.25">
      <c r="A491" s="12"/>
      <c r="B491" s="12"/>
    </row>
    <row r="492" spans="1:2" ht="11.25">
      <c r="A492" s="12"/>
      <c r="B492" s="12"/>
    </row>
    <row r="493" spans="1:2" ht="11.25">
      <c r="A493" s="12"/>
      <c r="B493" s="12"/>
    </row>
    <row r="494" spans="1:2" ht="11.25">
      <c r="A494" s="12"/>
      <c r="B494" s="12"/>
    </row>
    <row r="495" spans="1:2" ht="11.25">
      <c r="A495" s="12"/>
      <c r="B495" s="12"/>
    </row>
    <row r="496" spans="1:2" ht="11.25">
      <c r="A496" s="12"/>
      <c r="B496" s="12"/>
    </row>
    <row r="497" spans="1:2" ht="11.25">
      <c r="A497" s="12"/>
      <c r="B497" s="12"/>
    </row>
    <row r="498" spans="1:2" ht="11.25">
      <c r="A498" s="12"/>
      <c r="B498" s="12"/>
    </row>
    <row r="499" spans="1:2" ht="11.25">
      <c r="A499" s="12"/>
      <c r="B499" s="12"/>
    </row>
    <row r="500" spans="1:2" ht="11.25">
      <c r="A500" s="12"/>
      <c r="B500" s="12"/>
    </row>
    <row r="501" spans="1:2" ht="11.25">
      <c r="A501" s="12"/>
      <c r="B501" s="12"/>
    </row>
    <row r="502" spans="1:2" ht="11.25">
      <c r="A502" s="12"/>
      <c r="B502" s="12"/>
    </row>
    <row r="503" spans="1:2" ht="11.25">
      <c r="A503" s="12"/>
      <c r="B503" s="12"/>
    </row>
    <row r="504" spans="1:2" ht="11.25">
      <c r="A504" s="12"/>
      <c r="B504" s="12"/>
    </row>
    <row r="505" spans="1:2" ht="11.25">
      <c r="A505" s="12"/>
      <c r="B505" s="12"/>
    </row>
    <row r="506" spans="1:2" ht="11.25">
      <c r="A506" s="12"/>
      <c r="B506" s="12"/>
    </row>
    <row r="507" spans="1:2" ht="11.25">
      <c r="A507" s="12"/>
      <c r="B507" s="12"/>
    </row>
    <row r="508" spans="1:2" ht="11.25">
      <c r="A508" s="12"/>
      <c r="B508" s="12"/>
    </row>
    <row r="509" spans="1:2" ht="11.25">
      <c r="A509" s="12"/>
      <c r="B509" s="12"/>
    </row>
    <row r="510" spans="1:2" ht="11.25">
      <c r="A510" s="12"/>
      <c r="B510" s="12"/>
    </row>
    <row r="511" spans="1:2" ht="11.25">
      <c r="A511" s="12"/>
      <c r="B511" s="12"/>
    </row>
    <row r="512" spans="1:2" ht="11.25">
      <c r="A512" s="12"/>
      <c r="B512" s="12"/>
    </row>
    <row r="513" spans="1:2" ht="11.25">
      <c r="A513" s="12"/>
      <c r="B513" s="12"/>
    </row>
    <row r="514" spans="1:2" ht="11.25">
      <c r="A514" s="12"/>
      <c r="B514" s="12"/>
    </row>
    <row r="515" spans="1:2" ht="11.25">
      <c r="A515" s="12"/>
      <c r="B515" s="12"/>
    </row>
    <row r="516" spans="1:2" ht="11.25">
      <c r="A516" s="12"/>
      <c r="B516" s="12"/>
    </row>
    <row r="517" spans="1:2" ht="11.25">
      <c r="A517" s="12"/>
      <c r="B517" s="12"/>
    </row>
    <row r="518" spans="1:2" ht="11.25">
      <c r="A518" s="12"/>
      <c r="B518" s="12"/>
    </row>
    <row r="519" spans="1:2" ht="11.25">
      <c r="A519" s="12"/>
      <c r="B519" s="12"/>
    </row>
    <row r="520" spans="1:2" ht="11.25">
      <c r="A520" s="12"/>
      <c r="B520" s="12"/>
    </row>
    <row r="521" spans="1:2" ht="11.25">
      <c r="A521" s="12"/>
      <c r="B521" s="12"/>
    </row>
    <row r="522" spans="1:2" ht="11.25">
      <c r="A522" s="12"/>
      <c r="B522" s="12"/>
    </row>
    <row r="523" spans="1:2" ht="11.25">
      <c r="A523" s="12"/>
      <c r="B523" s="12"/>
    </row>
    <row r="524" spans="1:2" ht="11.25">
      <c r="A524" s="12"/>
      <c r="B524" s="12"/>
    </row>
    <row r="525" spans="1:2" ht="11.25">
      <c r="A525" s="12"/>
      <c r="B525" s="12"/>
    </row>
    <row r="526" spans="1:2" ht="11.25">
      <c r="A526" s="12"/>
      <c r="B526" s="12"/>
    </row>
    <row r="527" spans="1:2" ht="11.25">
      <c r="A527" s="12"/>
      <c r="B527" s="12"/>
    </row>
    <row r="528" spans="1:2" ht="11.25">
      <c r="A528" s="12"/>
      <c r="B528" s="12"/>
    </row>
    <row r="529" spans="1:2" ht="11.25">
      <c r="A529" s="12"/>
      <c r="B529" s="12"/>
    </row>
    <row r="530" spans="1:2" ht="11.25">
      <c r="A530" s="12"/>
      <c r="B530" s="12"/>
    </row>
    <row r="531" spans="1:2" ht="11.25">
      <c r="A531" s="12"/>
      <c r="B531" s="12"/>
    </row>
    <row r="532" spans="1:2" ht="11.25">
      <c r="A532" s="12"/>
      <c r="B532" s="12"/>
    </row>
    <row r="533" spans="1:2" ht="11.25">
      <c r="A533" s="12"/>
      <c r="B533" s="12"/>
    </row>
    <row r="534" spans="1:2" ht="11.25">
      <c r="A534" s="12"/>
      <c r="B534" s="12"/>
    </row>
    <row r="535" spans="1:2" ht="11.25">
      <c r="A535" s="12"/>
      <c r="B535" s="12"/>
    </row>
    <row r="536" spans="1:2" ht="11.25">
      <c r="A536" s="12"/>
      <c r="B536" s="12"/>
    </row>
    <row r="537" spans="1:2" ht="11.25">
      <c r="A537" s="12"/>
      <c r="B537" s="12"/>
    </row>
    <row r="538" spans="1:2" ht="11.25">
      <c r="A538" s="12"/>
      <c r="B538" s="12"/>
    </row>
    <row r="539" spans="1:2" ht="11.25">
      <c r="A539" s="12"/>
      <c r="B539" s="12"/>
    </row>
    <row r="540" spans="1:2" ht="11.25">
      <c r="A540" s="12"/>
      <c r="B540" s="12"/>
    </row>
    <row r="541" spans="1:2" ht="11.25">
      <c r="A541" s="12"/>
      <c r="B541" s="12"/>
    </row>
    <row r="542" spans="1:2" ht="11.25">
      <c r="A542" s="12"/>
      <c r="B542" s="12"/>
    </row>
    <row r="543" spans="1:2" ht="11.25">
      <c r="A543" s="12"/>
      <c r="B543" s="12"/>
    </row>
    <row r="544" spans="1:2" ht="11.25">
      <c r="A544" s="12"/>
      <c r="B544" s="12"/>
    </row>
    <row r="545" spans="1:2" ht="11.25">
      <c r="A545" s="12"/>
      <c r="B545" s="12"/>
    </row>
    <row r="546" spans="1:2" ht="11.25">
      <c r="A546" s="12"/>
      <c r="B546" s="12"/>
    </row>
    <row r="547" spans="1:2" ht="11.25">
      <c r="A547" s="12"/>
      <c r="B547" s="12"/>
    </row>
    <row r="548" spans="1:2" ht="11.25">
      <c r="A548" s="12"/>
      <c r="B548" s="12"/>
    </row>
    <row r="549" spans="1:2" ht="11.25">
      <c r="A549" s="12"/>
      <c r="B549" s="12"/>
    </row>
    <row r="550" spans="1:2" ht="11.25">
      <c r="A550" s="12"/>
      <c r="B550" s="12"/>
    </row>
    <row r="551" spans="1:2" ht="11.25">
      <c r="A551" s="12"/>
      <c r="B551" s="12"/>
    </row>
    <row r="552" spans="1:2" ht="11.25">
      <c r="A552" s="12"/>
      <c r="B552" s="12"/>
    </row>
    <row r="553" spans="1:2" ht="11.25">
      <c r="A553" s="12"/>
      <c r="B553" s="12"/>
    </row>
    <row r="554" spans="1:2" ht="11.25">
      <c r="A554" s="12"/>
      <c r="B554" s="12"/>
    </row>
    <row r="555" spans="1:2" ht="11.25">
      <c r="A555" s="12"/>
      <c r="B555" s="12"/>
    </row>
    <row r="556" spans="1:2" ht="11.25">
      <c r="A556" s="12"/>
      <c r="B556" s="12"/>
    </row>
    <row r="557" spans="1:2" ht="11.25">
      <c r="A557" s="12"/>
      <c r="B557" s="12"/>
    </row>
    <row r="558" spans="1:2" ht="11.25">
      <c r="A558" s="12"/>
      <c r="B558" s="12"/>
    </row>
    <row r="559" spans="1:2" ht="11.25">
      <c r="A559" s="12"/>
      <c r="B559" s="12"/>
    </row>
    <row r="560" spans="1:2" ht="11.25">
      <c r="A560" s="12"/>
      <c r="B560" s="12"/>
    </row>
    <row r="561" spans="1:2" ht="11.25">
      <c r="A561" s="12"/>
      <c r="B561" s="12"/>
    </row>
    <row r="562" spans="1:2" ht="11.25">
      <c r="A562" s="12"/>
      <c r="B562" s="12"/>
    </row>
    <row r="563" spans="1:2" ht="11.25">
      <c r="A563" s="12"/>
      <c r="B563" s="12"/>
    </row>
    <row r="564" spans="1:2" ht="11.25">
      <c r="A564" s="12"/>
      <c r="B564" s="12"/>
    </row>
    <row r="565" spans="1:2" ht="11.25">
      <c r="A565" s="12"/>
      <c r="B565" s="12"/>
    </row>
    <row r="566" spans="1:2" ht="11.25">
      <c r="A566" s="12"/>
      <c r="B566" s="12"/>
    </row>
    <row r="567" spans="1:2" ht="11.25">
      <c r="A567" s="12"/>
      <c r="B567" s="12"/>
    </row>
    <row r="568" spans="1:2" ht="11.25">
      <c r="A568" s="12"/>
      <c r="B568" s="12"/>
    </row>
    <row r="569" spans="1:2" ht="11.25">
      <c r="A569" s="12"/>
      <c r="B569" s="12"/>
    </row>
    <row r="570" spans="1:2" ht="11.25">
      <c r="A570" s="12"/>
      <c r="B570" s="12"/>
    </row>
    <row r="571" spans="1:2" ht="11.25">
      <c r="A571" s="12"/>
      <c r="B571" s="12"/>
    </row>
    <row r="572" spans="1:2" ht="11.25">
      <c r="A572" s="12"/>
      <c r="B572" s="12"/>
    </row>
    <row r="573" spans="1:2" ht="11.25">
      <c r="A573" s="12"/>
      <c r="B573" s="12"/>
    </row>
    <row r="574" spans="1:2" ht="11.25">
      <c r="A574" s="12"/>
      <c r="B574" s="12"/>
    </row>
    <row r="575" spans="1:2" ht="11.25">
      <c r="A575" s="12"/>
      <c r="B575" s="12"/>
    </row>
    <row r="576" spans="1:2" ht="11.25">
      <c r="A576" s="12"/>
      <c r="B576" s="12"/>
    </row>
    <row r="577" spans="1:2" ht="11.25">
      <c r="A577" s="12"/>
      <c r="B577" s="12"/>
    </row>
    <row r="578" spans="1:2" ht="11.25">
      <c r="A578" s="12"/>
      <c r="B578" s="12"/>
    </row>
    <row r="579" spans="1:2" ht="11.25">
      <c r="A579" s="12"/>
      <c r="B579" s="12"/>
    </row>
    <row r="580" spans="1:2" ht="11.25">
      <c r="A580" s="12"/>
      <c r="B580" s="12"/>
    </row>
    <row r="581" spans="1:2" ht="11.25">
      <c r="A581" s="12"/>
      <c r="B581" s="12"/>
    </row>
    <row r="582" spans="1:2" ht="11.25">
      <c r="A582" s="12"/>
      <c r="B582" s="12"/>
    </row>
    <row r="583" spans="1:2" ht="11.25">
      <c r="A583" s="12"/>
      <c r="B583" s="12"/>
    </row>
    <row r="584" spans="1:2" ht="11.25">
      <c r="A584" s="12"/>
      <c r="B584" s="12"/>
    </row>
    <row r="585" spans="1:2" ht="11.25">
      <c r="A585" s="12"/>
      <c r="B585" s="12"/>
    </row>
    <row r="586" spans="1:2" ht="11.25">
      <c r="A586" s="12"/>
      <c r="B586" s="12"/>
    </row>
    <row r="587" spans="1:2" ht="11.25">
      <c r="A587" s="12"/>
      <c r="B587" s="12"/>
    </row>
    <row r="588" spans="1:2" ht="11.25">
      <c r="A588" s="12"/>
      <c r="B588" s="12"/>
    </row>
    <row r="589" spans="1:2" ht="11.25">
      <c r="A589" s="12"/>
      <c r="B589" s="12"/>
    </row>
    <row r="590" spans="1:2" ht="11.25">
      <c r="A590" s="12"/>
      <c r="B590" s="12"/>
    </row>
    <row r="591" spans="1:2" ht="11.25">
      <c r="A591" s="12"/>
      <c r="B591" s="12"/>
    </row>
    <row r="592" spans="1:2" ht="11.25">
      <c r="A592" s="12"/>
      <c r="B592" s="12"/>
    </row>
    <row r="593" spans="1:2" ht="11.25">
      <c r="A593" s="12"/>
      <c r="B593" s="12"/>
    </row>
    <row r="594" spans="1:2" ht="11.25">
      <c r="A594" s="12"/>
      <c r="B594" s="12"/>
    </row>
    <row r="595" spans="1:2" ht="11.25">
      <c r="A595" s="12"/>
      <c r="B595" s="12"/>
    </row>
    <row r="596" spans="1:2" ht="11.25">
      <c r="A596" s="12"/>
      <c r="B596" s="12"/>
    </row>
    <row r="597" spans="1:2" ht="11.25">
      <c r="A597" s="12"/>
      <c r="B597" s="12"/>
    </row>
    <row r="598" spans="1:2" ht="11.25">
      <c r="A598" s="12"/>
      <c r="B598" s="12"/>
    </row>
    <row r="599" spans="1:2" ht="11.25">
      <c r="A599" s="12"/>
      <c r="B599" s="12"/>
    </row>
    <row r="600" spans="1:2" ht="11.25">
      <c r="A600" s="12"/>
      <c r="B600" s="12"/>
    </row>
    <row r="601" spans="1:2" ht="11.25">
      <c r="A601" s="12"/>
      <c r="B601" s="12"/>
    </row>
  </sheetData>
  <printOptions/>
  <pageMargins left="0.7875" right="0.7875" top="0.7875" bottom="1.025" header="0.5118055555555556" footer="0.7875"/>
  <pageSetup firstPageNumber="94" useFirstPageNumber="1"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9"/>
  <sheetViews>
    <sheetView workbookViewId="0" topLeftCell="A476">
      <selection activeCell="F140" sqref="F140"/>
    </sheetView>
  </sheetViews>
  <sheetFormatPr defaultColWidth="9.140625" defaultRowHeight="12.75"/>
  <cols>
    <col min="1" max="1" width="5.7109375" style="225" customWidth="1"/>
    <col min="2" max="2" width="7.421875" style="225" customWidth="1"/>
    <col min="3" max="3" width="57.57421875" style="12" customWidth="1"/>
    <col min="4" max="4" width="16.140625" style="12" customWidth="1"/>
    <col min="5" max="5" width="16.57421875" style="12" customWidth="1"/>
    <col min="6" max="6" width="15.7109375" style="12" customWidth="1"/>
    <col min="7" max="7" width="8.28125" style="226" customWidth="1"/>
    <col min="8" max="9" width="9.00390625" style="12" customWidth="1"/>
    <col min="10" max="10" width="17.7109375" style="118" customWidth="1"/>
    <col min="11" max="253" width="9.00390625" style="12" customWidth="1"/>
    <col min="254" max="16384" width="9.00390625" style="9" customWidth="1"/>
  </cols>
  <sheetData>
    <row r="1" ht="12.75">
      <c r="A1" s="246" t="s">
        <v>459</v>
      </c>
    </row>
    <row r="2" spans="6:7" ht="12.75">
      <c r="F2" s="97" t="s">
        <v>157</v>
      </c>
      <c r="G2" s="9"/>
    </row>
    <row r="3" spans="6:7" ht="10.5">
      <c r="F3" s="227"/>
      <c r="G3" s="12"/>
    </row>
    <row r="4" spans="1:256" s="12" customFormat="1" ht="31.5">
      <c r="A4" s="123" t="s">
        <v>1</v>
      </c>
      <c r="B4" s="123" t="s">
        <v>158</v>
      </c>
      <c r="C4" s="123" t="s">
        <v>159</v>
      </c>
      <c r="D4" s="124" t="s">
        <v>460</v>
      </c>
      <c r="E4" s="123" t="s">
        <v>366</v>
      </c>
      <c r="F4" s="228" t="s">
        <v>461</v>
      </c>
      <c r="G4" s="123" t="s">
        <v>160</v>
      </c>
      <c r="J4" s="118"/>
      <c r="IT4" s="9"/>
      <c r="IU4" s="9"/>
      <c r="IV4" s="9"/>
    </row>
    <row r="5" spans="1:7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11">
        <v>6</v>
      </c>
      <c r="G5" s="7">
        <v>7</v>
      </c>
    </row>
    <row r="6" spans="1:256" s="231" customFormat="1" ht="28.5" customHeight="1">
      <c r="A6" s="7" t="s">
        <v>7</v>
      </c>
      <c r="B6" s="7"/>
      <c r="C6" s="143" t="s">
        <v>8</v>
      </c>
      <c r="D6" s="127">
        <f>SUM(D7)</f>
        <v>1442</v>
      </c>
      <c r="E6" s="229">
        <f>SUM(E7)</f>
        <v>23956.989999999998</v>
      </c>
      <c r="F6" s="229">
        <f>SUM(F7)</f>
        <v>23955.109999999997</v>
      </c>
      <c r="G6" s="230">
        <f aca="true" t="shared" si="0" ref="G6:G62">F6/E6*100</f>
        <v>99.99215260347815</v>
      </c>
      <c r="J6" s="232"/>
      <c r="IT6" s="233"/>
      <c r="IU6" s="233"/>
      <c r="IV6" s="233"/>
    </row>
    <row r="7" spans="1:256" s="231" customFormat="1" ht="24" customHeight="1">
      <c r="A7" s="234"/>
      <c r="B7" s="234"/>
      <c r="C7" s="143" t="s">
        <v>357</v>
      </c>
      <c r="D7" s="131">
        <f>SUM(D8:D10)</f>
        <v>1442</v>
      </c>
      <c r="E7" s="131">
        <f>SUM(E8:E10)</f>
        <v>23956.989999999998</v>
      </c>
      <c r="F7" s="131">
        <f>SUM(F8:F10)</f>
        <v>23955.109999999997</v>
      </c>
      <c r="G7" s="230">
        <f t="shared" si="0"/>
        <v>99.99215260347815</v>
      </c>
      <c r="J7" s="232"/>
      <c r="IT7" s="233"/>
      <c r="IU7" s="233"/>
      <c r="IV7" s="233"/>
    </row>
    <row r="8" spans="1:256" s="231" customFormat="1" ht="24" customHeight="1">
      <c r="A8" s="234"/>
      <c r="B8" s="234"/>
      <c r="C8" s="92" t="s">
        <v>358</v>
      </c>
      <c r="D8" s="131">
        <f aca="true" t="shared" si="1" ref="D8:F9">SUM(D16)</f>
        <v>0</v>
      </c>
      <c r="E8" s="131">
        <f>SUM(E16)</f>
        <v>427.98</v>
      </c>
      <c r="F8" s="131">
        <f t="shared" si="1"/>
        <v>427.98</v>
      </c>
      <c r="G8" s="230">
        <f t="shared" si="0"/>
        <v>100</v>
      </c>
      <c r="J8" s="232"/>
      <c r="IT8" s="233"/>
      <c r="IU8" s="233"/>
      <c r="IV8" s="233"/>
    </row>
    <row r="9" spans="1:256" s="231" customFormat="1" ht="25.5" customHeight="1">
      <c r="A9" s="234"/>
      <c r="B9" s="234"/>
      <c r="C9" s="92" t="s">
        <v>367</v>
      </c>
      <c r="D9" s="131">
        <f t="shared" si="1"/>
        <v>0</v>
      </c>
      <c r="E9" s="131">
        <f>SUM(E17)</f>
        <v>21399.01</v>
      </c>
      <c r="F9" s="131">
        <f t="shared" si="1"/>
        <v>21399.01</v>
      </c>
      <c r="G9" s="230">
        <f t="shared" si="0"/>
        <v>100</v>
      </c>
      <c r="J9" s="232"/>
      <c r="IT9" s="233"/>
      <c r="IU9" s="233"/>
      <c r="IV9" s="233"/>
    </row>
    <row r="10" spans="1:7" ht="24" customHeight="1">
      <c r="A10" s="234"/>
      <c r="B10" s="234"/>
      <c r="C10" s="92" t="s">
        <v>359</v>
      </c>
      <c r="D10" s="131">
        <f>SUM(D13)</f>
        <v>1442</v>
      </c>
      <c r="E10" s="131">
        <f>SUM(E13)</f>
        <v>2130</v>
      </c>
      <c r="F10" s="131">
        <f>SUM(F13)</f>
        <v>2128.12</v>
      </c>
      <c r="G10" s="230">
        <f t="shared" si="0"/>
        <v>99.91173708920186</v>
      </c>
    </row>
    <row r="11" spans="1:7" ht="22.5" customHeight="1">
      <c r="A11" s="129"/>
      <c r="B11" s="129" t="s">
        <v>161</v>
      </c>
      <c r="C11" s="92" t="s">
        <v>162</v>
      </c>
      <c r="D11" s="131">
        <f aca="true" t="shared" si="2" ref="D11:F12">SUM(D12)</f>
        <v>1442</v>
      </c>
      <c r="E11" s="235">
        <f t="shared" si="2"/>
        <v>2130</v>
      </c>
      <c r="F11" s="235">
        <f t="shared" si="2"/>
        <v>2128.12</v>
      </c>
      <c r="G11" s="230">
        <f t="shared" si="0"/>
        <v>99.91173708920186</v>
      </c>
    </row>
    <row r="12" spans="1:7" ht="22.5" customHeight="1">
      <c r="A12" s="129"/>
      <c r="B12" s="129"/>
      <c r="C12" s="143" t="s">
        <v>357</v>
      </c>
      <c r="D12" s="131">
        <f t="shared" si="2"/>
        <v>1442</v>
      </c>
      <c r="E12" s="131">
        <f t="shared" si="2"/>
        <v>2130</v>
      </c>
      <c r="F12" s="131">
        <f t="shared" si="2"/>
        <v>2128.12</v>
      </c>
      <c r="G12" s="230">
        <f t="shared" si="0"/>
        <v>99.91173708920186</v>
      </c>
    </row>
    <row r="13" spans="1:7" ht="23.25" customHeight="1">
      <c r="A13" s="129"/>
      <c r="B13" s="129"/>
      <c r="C13" s="92" t="s">
        <v>359</v>
      </c>
      <c r="D13" s="131">
        <v>1442</v>
      </c>
      <c r="E13" s="235">
        <v>2130</v>
      </c>
      <c r="F13" s="235">
        <v>2128.12</v>
      </c>
      <c r="G13" s="230">
        <f t="shared" si="0"/>
        <v>99.91173708920186</v>
      </c>
    </row>
    <row r="14" spans="1:7" ht="22.5" customHeight="1">
      <c r="A14" s="129"/>
      <c r="B14" s="129" t="s">
        <v>9</v>
      </c>
      <c r="C14" s="92" t="s">
        <v>10</v>
      </c>
      <c r="D14" s="131">
        <f>SUM(D15)</f>
        <v>0</v>
      </c>
      <c r="E14" s="235">
        <f>SUM(E15)</f>
        <v>21826.989999999998</v>
      </c>
      <c r="F14" s="235">
        <f>SUM(F15)</f>
        <v>21826.989999999998</v>
      </c>
      <c r="G14" s="230">
        <f t="shared" si="0"/>
        <v>100</v>
      </c>
    </row>
    <row r="15" spans="1:7" ht="22.5" customHeight="1">
      <c r="A15" s="129"/>
      <c r="B15" s="129"/>
      <c r="C15" s="143" t="s">
        <v>357</v>
      </c>
      <c r="D15" s="131">
        <f>SUM(D16:D17)</f>
        <v>0</v>
      </c>
      <c r="E15" s="131">
        <f>SUM(E16:E17)</f>
        <v>21826.989999999998</v>
      </c>
      <c r="F15" s="131">
        <f>SUM(F16:F17)</f>
        <v>21826.989999999998</v>
      </c>
      <c r="G15" s="230">
        <f t="shared" si="0"/>
        <v>100</v>
      </c>
    </row>
    <row r="16" spans="1:7" ht="20.25" customHeight="1">
      <c r="A16" s="129"/>
      <c r="B16" s="129"/>
      <c r="C16" s="92" t="s">
        <v>358</v>
      </c>
      <c r="D16" s="131">
        <v>0</v>
      </c>
      <c r="E16" s="235">
        <v>427.98</v>
      </c>
      <c r="F16" s="235">
        <v>427.98</v>
      </c>
      <c r="G16" s="230">
        <f t="shared" si="0"/>
        <v>100</v>
      </c>
    </row>
    <row r="17" spans="1:7" ht="25.5" customHeight="1">
      <c r="A17" s="129"/>
      <c r="B17" s="129"/>
      <c r="C17" s="92" t="s">
        <v>367</v>
      </c>
      <c r="D17" s="131">
        <v>0</v>
      </c>
      <c r="E17" s="235">
        <v>21399.01</v>
      </c>
      <c r="F17" s="235">
        <v>21399.01</v>
      </c>
      <c r="G17" s="230">
        <f t="shared" si="0"/>
        <v>100</v>
      </c>
    </row>
    <row r="18" spans="1:256" s="236" customFormat="1" ht="22.5" customHeight="1">
      <c r="A18" s="7">
        <v>600</v>
      </c>
      <c r="B18" s="7"/>
      <c r="C18" s="143" t="s">
        <v>12</v>
      </c>
      <c r="D18" s="127">
        <f>SUM(D19,D23)</f>
        <v>24511350</v>
      </c>
      <c r="E18" s="127">
        <f>SUM(E19,E23)</f>
        <v>32535316</v>
      </c>
      <c r="F18" s="127">
        <f>SUM(F19,F23)</f>
        <v>32091601.27</v>
      </c>
      <c r="G18" s="230">
        <f t="shared" si="0"/>
        <v>98.63620586933902</v>
      </c>
      <c r="J18" s="237"/>
      <c r="IT18" s="84"/>
      <c r="IU18" s="84"/>
      <c r="IV18" s="84"/>
    </row>
    <row r="19" spans="1:256" s="236" customFormat="1" ht="22.5" customHeight="1">
      <c r="A19" s="7"/>
      <c r="B19" s="7"/>
      <c r="C19" s="143" t="s">
        <v>357</v>
      </c>
      <c r="D19" s="131">
        <f>SUM(D20:D22)</f>
        <v>13997350</v>
      </c>
      <c r="E19" s="131">
        <f>SUM(E20:E22)</f>
        <v>16680276</v>
      </c>
      <c r="F19" s="131">
        <f>SUM(F20:F22)</f>
        <v>16260241.49</v>
      </c>
      <c r="G19" s="230">
        <f t="shared" si="0"/>
        <v>97.48184916124889</v>
      </c>
      <c r="J19" s="237"/>
      <c r="IT19" s="84"/>
      <c r="IU19" s="84"/>
      <c r="IV19" s="84"/>
    </row>
    <row r="20" spans="1:256" s="236" customFormat="1" ht="22.5" customHeight="1">
      <c r="A20" s="7"/>
      <c r="B20" s="7"/>
      <c r="C20" s="92" t="s">
        <v>358</v>
      </c>
      <c r="D20" s="131">
        <f aca="true" t="shared" si="3" ref="D20:F22">SUM(D28,D38)</f>
        <v>22750</v>
      </c>
      <c r="E20" s="131">
        <f t="shared" si="3"/>
        <v>24920</v>
      </c>
      <c r="F20" s="131">
        <f t="shared" si="3"/>
        <v>20666.92</v>
      </c>
      <c r="G20" s="230">
        <f t="shared" si="0"/>
        <v>82.9330658105939</v>
      </c>
      <c r="J20" s="237"/>
      <c r="IT20" s="84"/>
      <c r="IU20" s="84"/>
      <c r="IV20" s="84"/>
    </row>
    <row r="21" spans="1:7" ht="22.5" customHeight="1">
      <c r="A21" s="7"/>
      <c r="B21" s="7"/>
      <c r="C21" s="92" t="s">
        <v>367</v>
      </c>
      <c r="D21" s="131">
        <f t="shared" si="3"/>
        <v>13965900</v>
      </c>
      <c r="E21" s="131">
        <f t="shared" si="3"/>
        <v>16639182</v>
      </c>
      <c r="F21" s="131">
        <f t="shared" si="3"/>
        <v>16228501.34</v>
      </c>
      <c r="G21" s="230">
        <f t="shared" si="0"/>
        <v>97.53184585636482</v>
      </c>
    </row>
    <row r="22" spans="1:7" ht="22.5" customHeight="1">
      <c r="A22" s="129"/>
      <c r="B22" s="129"/>
      <c r="C22" s="92" t="s">
        <v>360</v>
      </c>
      <c r="D22" s="131">
        <f t="shared" si="3"/>
        <v>8700</v>
      </c>
      <c r="E22" s="131">
        <f t="shared" si="3"/>
        <v>16174</v>
      </c>
      <c r="F22" s="131">
        <f t="shared" si="3"/>
        <v>11073.23</v>
      </c>
      <c r="G22" s="230">
        <f t="shared" si="0"/>
        <v>68.46315073574874</v>
      </c>
    </row>
    <row r="23" spans="1:7" ht="22.5" customHeight="1">
      <c r="A23" s="7"/>
      <c r="B23" s="7"/>
      <c r="C23" s="143" t="s">
        <v>361</v>
      </c>
      <c r="D23" s="131">
        <f>SUM(D24:D25)</f>
        <v>10514000</v>
      </c>
      <c r="E23" s="131">
        <f>SUM(E24:E25)</f>
        <v>15855040</v>
      </c>
      <c r="F23" s="131">
        <f>SUM(F24:F25)</f>
        <v>15831359.78</v>
      </c>
      <c r="G23" s="230">
        <f t="shared" si="0"/>
        <v>99.85064547298525</v>
      </c>
    </row>
    <row r="24" spans="1:7" ht="22.5" customHeight="1">
      <c r="A24" s="129"/>
      <c r="B24" s="129"/>
      <c r="C24" s="92" t="s">
        <v>362</v>
      </c>
      <c r="D24" s="131">
        <f>SUM(D32,D42)</f>
        <v>10504000</v>
      </c>
      <c r="E24" s="131">
        <f>SUM(E32,E42)</f>
        <v>15691347</v>
      </c>
      <c r="F24" s="131">
        <f>SUM(F32,F42)</f>
        <v>15667666.78</v>
      </c>
      <c r="G24" s="230">
        <f t="shared" si="0"/>
        <v>99.84908739829666</v>
      </c>
    </row>
    <row r="25" spans="1:7" ht="25.5" customHeight="1">
      <c r="A25" s="129"/>
      <c r="B25" s="129"/>
      <c r="C25" s="92" t="s">
        <v>210</v>
      </c>
      <c r="D25" s="131">
        <f>SUM(D35,D45)</f>
        <v>10000</v>
      </c>
      <c r="E25" s="131">
        <f>SUM(E35,E45)</f>
        <v>163693</v>
      </c>
      <c r="F25" s="131">
        <f>SUM(F35,F45)</f>
        <v>163693</v>
      </c>
      <c r="G25" s="230">
        <f t="shared" si="0"/>
        <v>100</v>
      </c>
    </row>
    <row r="26" spans="1:7" ht="22.5" customHeight="1">
      <c r="A26" s="129"/>
      <c r="B26" s="129">
        <v>60004</v>
      </c>
      <c r="C26" s="92" t="s">
        <v>13</v>
      </c>
      <c r="D26" s="131">
        <f>SUM(D27,D31)</f>
        <v>8636090</v>
      </c>
      <c r="E26" s="131">
        <f>SUM(E27,E31)</f>
        <v>9549260</v>
      </c>
      <c r="F26" s="131">
        <f>SUM(F27,F31)</f>
        <v>9355970.08</v>
      </c>
      <c r="G26" s="230">
        <f t="shared" si="0"/>
        <v>97.97586493613117</v>
      </c>
    </row>
    <row r="27" spans="1:7" ht="22.5" customHeight="1">
      <c r="A27" s="129"/>
      <c r="B27" s="129"/>
      <c r="C27" s="143" t="s">
        <v>357</v>
      </c>
      <c r="D27" s="131">
        <f>SUM(D28:D30)</f>
        <v>8616090</v>
      </c>
      <c r="E27" s="131">
        <f>SUM(E28:E30)</f>
        <v>9529260</v>
      </c>
      <c r="F27" s="131">
        <f>SUM(F28:F30)</f>
        <v>9339716.08</v>
      </c>
      <c r="G27" s="230">
        <f t="shared" si="0"/>
        <v>98.01092718637125</v>
      </c>
    </row>
    <row r="28" spans="1:7" ht="22.5" customHeight="1">
      <c r="A28" s="129"/>
      <c r="B28" s="129"/>
      <c r="C28" s="92" t="s">
        <v>358</v>
      </c>
      <c r="D28" s="131">
        <v>10780</v>
      </c>
      <c r="E28" s="235">
        <v>12950</v>
      </c>
      <c r="F28" s="235">
        <v>9606.15</v>
      </c>
      <c r="G28" s="230">
        <f t="shared" si="0"/>
        <v>74.17876447876448</v>
      </c>
    </row>
    <row r="29" spans="1:10" ht="22.5" customHeight="1">
      <c r="A29" s="129"/>
      <c r="B29" s="129"/>
      <c r="C29" s="92" t="s">
        <v>367</v>
      </c>
      <c r="D29" s="131">
        <v>8598610</v>
      </c>
      <c r="E29" s="235">
        <v>9501610</v>
      </c>
      <c r="F29" s="235">
        <v>9320509.93</v>
      </c>
      <c r="G29" s="230">
        <f t="shared" si="0"/>
        <v>98.09400648942652</v>
      </c>
      <c r="J29" s="486"/>
    </row>
    <row r="30" spans="1:7" ht="22.5" customHeight="1">
      <c r="A30" s="129"/>
      <c r="B30" s="129"/>
      <c r="C30" s="92" t="s">
        <v>360</v>
      </c>
      <c r="D30" s="131">
        <v>6700</v>
      </c>
      <c r="E30" s="235">
        <v>14700</v>
      </c>
      <c r="F30" s="235">
        <v>9600</v>
      </c>
      <c r="G30" s="230">
        <f t="shared" si="0"/>
        <v>65.3061224489796</v>
      </c>
    </row>
    <row r="31" spans="1:7" ht="22.5" customHeight="1">
      <c r="A31" s="7"/>
      <c r="B31" s="7"/>
      <c r="C31" s="143" t="s">
        <v>361</v>
      </c>
      <c r="D31" s="131">
        <f>SUM(D32)</f>
        <v>20000</v>
      </c>
      <c r="E31" s="131">
        <f>SUM(E32)</f>
        <v>20000</v>
      </c>
      <c r="F31" s="131">
        <f>SUM(F32)</f>
        <v>16254</v>
      </c>
      <c r="G31" s="230">
        <f>F31/E31*100</f>
        <v>81.27</v>
      </c>
    </row>
    <row r="32" spans="1:7" ht="22.5" customHeight="1">
      <c r="A32" s="129"/>
      <c r="B32" s="129"/>
      <c r="C32" s="92" t="s">
        <v>362</v>
      </c>
      <c r="D32" s="131">
        <v>20000</v>
      </c>
      <c r="E32" s="131">
        <v>20000</v>
      </c>
      <c r="F32" s="131">
        <v>16254</v>
      </c>
      <c r="G32" s="230">
        <f>F32/E32*100</f>
        <v>81.27</v>
      </c>
    </row>
    <row r="33" spans="1:7" ht="22.5" customHeight="1">
      <c r="A33" s="129"/>
      <c r="B33" s="129">
        <v>60013</v>
      </c>
      <c r="C33" s="92" t="s">
        <v>425</v>
      </c>
      <c r="D33" s="131">
        <f>SUM(D34)</f>
        <v>10000</v>
      </c>
      <c r="E33" s="131">
        <f>SUM(E34)</f>
        <v>65276</v>
      </c>
      <c r="F33" s="131">
        <f>SUM(F34)</f>
        <v>65276</v>
      </c>
      <c r="G33" s="230">
        <f>F33/E33*100</f>
        <v>100</v>
      </c>
    </row>
    <row r="34" spans="1:7" ht="22.5" customHeight="1">
      <c r="A34" s="129"/>
      <c r="B34" s="129"/>
      <c r="C34" s="143" t="s">
        <v>361</v>
      </c>
      <c r="D34" s="131">
        <f>SUM(D35:D35)</f>
        <v>10000</v>
      </c>
      <c r="E34" s="131">
        <f>SUM(E35:E35)</f>
        <v>65276</v>
      </c>
      <c r="F34" s="131">
        <f>SUM(F35:F35)</f>
        <v>65276</v>
      </c>
      <c r="G34" s="230">
        <f>F34/E34*100</f>
        <v>100</v>
      </c>
    </row>
    <row r="35" spans="1:10" ht="22.5" customHeight="1">
      <c r="A35" s="129"/>
      <c r="B35" s="129"/>
      <c r="C35" s="92" t="s">
        <v>210</v>
      </c>
      <c r="D35" s="131">
        <v>10000</v>
      </c>
      <c r="E35" s="131">
        <v>65276</v>
      </c>
      <c r="F35" s="131">
        <v>65276</v>
      </c>
      <c r="G35" s="230">
        <f>F35/E35*100</f>
        <v>100</v>
      </c>
      <c r="J35" s="486"/>
    </row>
    <row r="36" spans="1:256" s="236" customFormat="1" ht="22.5" customHeight="1">
      <c r="A36" s="129"/>
      <c r="B36" s="129">
        <v>60016</v>
      </c>
      <c r="C36" s="92" t="s">
        <v>20</v>
      </c>
      <c r="D36" s="131">
        <f>SUM(D37,D41)</f>
        <v>15865260</v>
      </c>
      <c r="E36" s="131">
        <f>SUM(E37,E41)</f>
        <v>22822363</v>
      </c>
      <c r="F36" s="131">
        <f>SUM(F37,F41)</f>
        <v>22571938.189999998</v>
      </c>
      <c r="G36" s="230">
        <f t="shared" si="0"/>
        <v>98.90272181719307</v>
      </c>
      <c r="J36" s="237"/>
      <c r="IT36" s="84"/>
      <c r="IU36" s="84"/>
      <c r="IV36" s="84"/>
    </row>
    <row r="37" spans="1:7" ht="22.5" customHeight="1">
      <c r="A37" s="7"/>
      <c r="B37" s="7"/>
      <c r="C37" s="143" t="s">
        <v>357</v>
      </c>
      <c r="D37" s="131">
        <f>SUM(D38:D40)</f>
        <v>5381260</v>
      </c>
      <c r="E37" s="131">
        <f>SUM(E38:E40)</f>
        <v>7151016</v>
      </c>
      <c r="F37" s="131">
        <f>SUM(F38:F40)</f>
        <v>6920525.41</v>
      </c>
      <c r="G37" s="230">
        <f t="shared" si="0"/>
        <v>96.77681339267036</v>
      </c>
    </row>
    <row r="38" spans="1:7" ht="22.5" customHeight="1">
      <c r="A38" s="129"/>
      <c r="B38" s="129"/>
      <c r="C38" s="92" t="s">
        <v>358</v>
      </c>
      <c r="D38" s="131">
        <v>11970</v>
      </c>
      <c r="E38" s="235">
        <v>11970</v>
      </c>
      <c r="F38" s="235">
        <v>11060.77</v>
      </c>
      <c r="G38" s="230">
        <f t="shared" si="0"/>
        <v>92.40409356725146</v>
      </c>
    </row>
    <row r="39" spans="1:256" s="236" customFormat="1" ht="22.5" customHeight="1">
      <c r="A39" s="7"/>
      <c r="B39" s="7"/>
      <c r="C39" s="92" t="s">
        <v>367</v>
      </c>
      <c r="D39" s="131">
        <v>5367290</v>
      </c>
      <c r="E39" s="235">
        <v>7137572</v>
      </c>
      <c r="F39" s="235">
        <v>6907991.41</v>
      </c>
      <c r="G39" s="230">
        <f t="shared" si="0"/>
        <v>96.78349178123878</v>
      </c>
      <c r="J39" s="237"/>
      <c r="IT39" s="84"/>
      <c r="IU39" s="84"/>
      <c r="IV39" s="84"/>
    </row>
    <row r="40" spans="1:256" s="236" customFormat="1" ht="20.25" customHeight="1">
      <c r="A40" s="129"/>
      <c r="B40" s="129"/>
      <c r="C40" s="92" t="s">
        <v>360</v>
      </c>
      <c r="D40" s="200">
        <v>2000</v>
      </c>
      <c r="E40" s="235">
        <v>1474</v>
      </c>
      <c r="F40" s="235">
        <v>1473.23</v>
      </c>
      <c r="G40" s="230">
        <f t="shared" si="0"/>
        <v>99.94776119402985</v>
      </c>
      <c r="J40" s="237"/>
      <c r="IT40" s="84"/>
      <c r="IU40" s="84"/>
      <c r="IV40" s="84"/>
    </row>
    <row r="41" spans="1:7" ht="19.5" customHeight="1">
      <c r="A41" s="129"/>
      <c r="B41" s="129"/>
      <c r="C41" s="143" t="s">
        <v>361</v>
      </c>
      <c r="D41" s="200">
        <f>SUM(D42:D42)</f>
        <v>10484000</v>
      </c>
      <c r="E41" s="200">
        <f>SUM(E42:E42)</f>
        <v>15671347</v>
      </c>
      <c r="F41" s="200">
        <f>SUM(F42:F42)</f>
        <v>15651412.78</v>
      </c>
      <c r="G41" s="230">
        <f t="shared" si="0"/>
        <v>99.872798298704</v>
      </c>
    </row>
    <row r="42" spans="1:256" s="236" customFormat="1" ht="19.5" customHeight="1">
      <c r="A42" s="129"/>
      <c r="B42" s="129"/>
      <c r="C42" s="92" t="s">
        <v>362</v>
      </c>
      <c r="D42" s="200">
        <v>10484000</v>
      </c>
      <c r="E42" s="235">
        <v>15671347</v>
      </c>
      <c r="F42" s="235">
        <v>15651412.78</v>
      </c>
      <c r="G42" s="230">
        <f t="shared" si="0"/>
        <v>99.872798298704</v>
      </c>
      <c r="J42" s="237"/>
      <c r="IT42" s="84"/>
      <c r="IU42" s="84"/>
      <c r="IV42" s="84"/>
    </row>
    <row r="43" spans="1:256" s="236" customFormat="1" ht="19.5" customHeight="1">
      <c r="A43" s="129"/>
      <c r="B43" s="129">
        <v>60053</v>
      </c>
      <c r="C43" s="92" t="s">
        <v>464</v>
      </c>
      <c r="D43" s="200">
        <f aca="true" t="shared" si="4" ref="D43:F44">SUM(D44)</f>
        <v>0</v>
      </c>
      <c r="E43" s="200">
        <f t="shared" si="4"/>
        <v>98417</v>
      </c>
      <c r="F43" s="200">
        <f t="shared" si="4"/>
        <v>98417</v>
      </c>
      <c r="G43" s="230">
        <f t="shared" si="0"/>
        <v>100</v>
      </c>
      <c r="J43" s="237"/>
      <c r="IT43" s="84"/>
      <c r="IU43" s="84"/>
      <c r="IV43" s="84"/>
    </row>
    <row r="44" spans="1:256" s="236" customFormat="1" ht="19.5" customHeight="1">
      <c r="A44" s="129"/>
      <c r="B44" s="129"/>
      <c r="C44" s="143" t="s">
        <v>361</v>
      </c>
      <c r="D44" s="200">
        <f t="shared" si="4"/>
        <v>0</v>
      </c>
      <c r="E44" s="200">
        <f t="shared" si="4"/>
        <v>98417</v>
      </c>
      <c r="F44" s="200">
        <f t="shared" si="4"/>
        <v>98417</v>
      </c>
      <c r="G44" s="230">
        <f t="shared" si="0"/>
        <v>100</v>
      </c>
      <c r="J44" s="237"/>
      <c r="IT44" s="84"/>
      <c r="IU44" s="84"/>
      <c r="IV44" s="84"/>
    </row>
    <row r="45" spans="1:256" s="236" customFormat="1" ht="19.5" customHeight="1">
      <c r="A45" s="129"/>
      <c r="B45" s="129"/>
      <c r="C45" s="92" t="s">
        <v>210</v>
      </c>
      <c r="D45" s="200">
        <v>0</v>
      </c>
      <c r="E45" s="235">
        <v>98417</v>
      </c>
      <c r="F45" s="235">
        <v>98417</v>
      </c>
      <c r="G45" s="230">
        <f t="shared" si="0"/>
        <v>100</v>
      </c>
      <c r="J45" s="237"/>
      <c r="IT45" s="84"/>
      <c r="IU45" s="84"/>
      <c r="IV45" s="84"/>
    </row>
    <row r="46" spans="1:7" ht="18.75" customHeight="1">
      <c r="A46" s="7">
        <v>630</v>
      </c>
      <c r="B46" s="7"/>
      <c r="C46" s="143" t="s">
        <v>21</v>
      </c>
      <c r="D46" s="127">
        <f>SUM(D47)</f>
        <v>812400</v>
      </c>
      <c r="E46" s="127">
        <f>SUM(E47)</f>
        <v>808400</v>
      </c>
      <c r="F46" s="127">
        <f>SUM(F47)</f>
        <v>801432.58</v>
      </c>
      <c r="G46" s="230">
        <f t="shared" si="0"/>
        <v>99.13812221672438</v>
      </c>
    </row>
    <row r="47" spans="1:7" ht="22.5" customHeight="1">
      <c r="A47" s="7"/>
      <c r="B47" s="7"/>
      <c r="C47" s="143" t="s">
        <v>357</v>
      </c>
      <c r="D47" s="131">
        <f>SUM(D48:D49)</f>
        <v>812400</v>
      </c>
      <c r="E47" s="131">
        <f>SUM(E48:E49)</f>
        <v>808400</v>
      </c>
      <c r="F47" s="131">
        <f>SUM(F48:F49)</f>
        <v>801432.58</v>
      </c>
      <c r="G47" s="230">
        <f t="shared" si="0"/>
        <v>99.13812221672438</v>
      </c>
    </row>
    <row r="48" spans="1:256" s="12" customFormat="1" ht="22.5" customHeight="1">
      <c r="A48" s="129"/>
      <c r="B48" s="129"/>
      <c r="C48" s="92" t="s">
        <v>367</v>
      </c>
      <c r="D48" s="131">
        <f>SUM(D55)</f>
        <v>207400</v>
      </c>
      <c r="E48" s="131">
        <f>SUM(E55)</f>
        <v>203400</v>
      </c>
      <c r="F48" s="131">
        <f>SUM(F55)</f>
        <v>197432.58</v>
      </c>
      <c r="G48" s="230">
        <f t="shared" si="0"/>
        <v>97.06616519174041</v>
      </c>
      <c r="J48" s="118"/>
      <c r="IT48" s="9"/>
      <c r="IU48" s="9"/>
      <c r="IV48" s="9"/>
    </row>
    <row r="49" spans="1:7" ht="22.5" customHeight="1">
      <c r="A49" s="129"/>
      <c r="B49" s="129"/>
      <c r="C49" s="92" t="s">
        <v>359</v>
      </c>
      <c r="D49" s="131">
        <f>SUM(D52)</f>
        <v>605000</v>
      </c>
      <c r="E49" s="131">
        <f>SUM(E52)</f>
        <v>605000</v>
      </c>
      <c r="F49" s="131">
        <f>SUM(F52)</f>
        <v>604000</v>
      </c>
      <c r="G49" s="230">
        <f t="shared" si="0"/>
        <v>99.83471074380165</v>
      </c>
    </row>
    <row r="50" spans="1:7" ht="22.5" customHeight="1">
      <c r="A50" s="129"/>
      <c r="B50" s="129">
        <v>63003</v>
      </c>
      <c r="C50" s="92" t="s">
        <v>163</v>
      </c>
      <c r="D50" s="131">
        <f>SUM(D51)</f>
        <v>605000</v>
      </c>
      <c r="E50" s="131">
        <f>SUM(E51)</f>
        <v>605000</v>
      </c>
      <c r="F50" s="131">
        <f>SUM(F51)</f>
        <v>604000</v>
      </c>
      <c r="G50" s="230">
        <f t="shared" si="0"/>
        <v>99.83471074380165</v>
      </c>
    </row>
    <row r="51" spans="1:7" ht="22.5" customHeight="1">
      <c r="A51" s="7"/>
      <c r="B51" s="7"/>
      <c r="C51" s="143" t="s">
        <v>357</v>
      </c>
      <c r="D51" s="131">
        <f>SUM(D52:D52)</f>
        <v>605000</v>
      </c>
      <c r="E51" s="131">
        <f>SUM(E52:E52)</f>
        <v>605000</v>
      </c>
      <c r="F51" s="235">
        <f>SUM(F52:F52)</f>
        <v>604000</v>
      </c>
      <c r="G51" s="230">
        <f t="shared" si="0"/>
        <v>99.83471074380165</v>
      </c>
    </row>
    <row r="52" spans="1:7" ht="22.5" customHeight="1">
      <c r="A52" s="129"/>
      <c r="B52" s="129"/>
      <c r="C52" s="92" t="s">
        <v>359</v>
      </c>
      <c r="D52" s="131">
        <v>605000</v>
      </c>
      <c r="E52" s="131">
        <v>605000</v>
      </c>
      <c r="F52" s="235">
        <v>604000</v>
      </c>
      <c r="G52" s="230">
        <f t="shared" si="0"/>
        <v>99.83471074380165</v>
      </c>
    </row>
    <row r="53" spans="1:7" ht="22.5" customHeight="1">
      <c r="A53" s="129"/>
      <c r="B53" s="129">
        <v>63095</v>
      </c>
      <c r="C53" s="92" t="s">
        <v>10</v>
      </c>
      <c r="D53" s="131">
        <f>SUM(D54)</f>
        <v>207400</v>
      </c>
      <c r="E53" s="131">
        <f>SUM(E54)</f>
        <v>203400</v>
      </c>
      <c r="F53" s="131">
        <f>SUM(F54)</f>
        <v>197432.58</v>
      </c>
      <c r="G53" s="230">
        <f t="shared" si="0"/>
        <v>97.06616519174041</v>
      </c>
    </row>
    <row r="54" spans="1:256" s="236" customFormat="1" ht="22.5" customHeight="1">
      <c r="A54" s="7"/>
      <c r="B54" s="7"/>
      <c r="C54" s="143" t="s">
        <v>357</v>
      </c>
      <c r="D54" s="131">
        <f>SUM(D55:D55)</f>
        <v>207400</v>
      </c>
      <c r="E54" s="131">
        <f>SUM(E55:E55)</f>
        <v>203400</v>
      </c>
      <c r="F54" s="131">
        <f>SUM(F55:F55)</f>
        <v>197432.58</v>
      </c>
      <c r="G54" s="230">
        <f t="shared" si="0"/>
        <v>97.06616519174041</v>
      </c>
      <c r="J54" s="237"/>
      <c r="IT54" s="84"/>
      <c r="IU54" s="84"/>
      <c r="IV54" s="84"/>
    </row>
    <row r="55" spans="1:7" ht="22.5" customHeight="1">
      <c r="A55" s="129"/>
      <c r="B55" s="129"/>
      <c r="C55" s="92" t="s">
        <v>367</v>
      </c>
      <c r="D55" s="131">
        <v>207400</v>
      </c>
      <c r="E55" s="131">
        <v>203400</v>
      </c>
      <c r="F55" s="235">
        <v>197432.58</v>
      </c>
      <c r="G55" s="230">
        <f t="shared" si="0"/>
        <v>97.06616519174041</v>
      </c>
    </row>
    <row r="56" spans="1:7" ht="22.5" customHeight="1">
      <c r="A56" s="7">
        <v>700</v>
      </c>
      <c r="B56" s="7"/>
      <c r="C56" s="143" t="s">
        <v>22</v>
      </c>
      <c r="D56" s="127">
        <f>SUM(D57,D61)</f>
        <v>2434480</v>
      </c>
      <c r="E56" s="127">
        <f>SUM(E57,E61)</f>
        <v>2328622</v>
      </c>
      <c r="F56" s="229">
        <f>SUM(F57,F61)</f>
        <v>1811519.5</v>
      </c>
      <c r="G56" s="230">
        <f t="shared" si="0"/>
        <v>77.793626445168</v>
      </c>
    </row>
    <row r="57" spans="1:7" ht="22.5" customHeight="1">
      <c r="A57" s="7"/>
      <c r="B57" s="7"/>
      <c r="C57" s="143" t="s">
        <v>357</v>
      </c>
      <c r="D57" s="131">
        <f>SUM(D58:D60)</f>
        <v>1664480</v>
      </c>
      <c r="E57" s="131">
        <f>SUM(E58:E60)</f>
        <v>1536410</v>
      </c>
      <c r="F57" s="131">
        <f>SUM(F58:F60)</f>
        <v>1059907.83</v>
      </c>
      <c r="G57" s="230">
        <f t="shared" si="0"/>
        <v>68.98600178337814</v>
      </c>
    </row>
    <row r="58" spans="1:7" ht="22.5" customHeight="1">
      <c r="A58" s="129"/>
      <c r="B58" s="129"/>
      <c r="C58" s="92" t="s">
        <v>358</v>
      </c>
      <c r="D58" s="131">
        <f>SUM(D69)</f>
        <v>14000</v>
      </c>
      <c r="E58" s="131">
        <f>SUM(E69)</f>
        <v>500</v>
      </c>
      <c r="F58" s="131">
        <f>SUM(F69)</f>
        <v>0</v>
      </c>
      <c r="G58" s="230">
        <f t="shared" si="0"/>
        <v>0</v>
      </c>
    </row>
    <row r="59" spans="1:7" ht="22.5" customHeight="1">
      <c r="A59" s="129"/>
      <c r="B59" s="129"/>
      <c r="C59" s="92" t="s">
        <v>367</v>
      </c>
      <c r="D59" s="131">
        <f>SUM(D70,D75)</f>
        <v>1145480</v>
      </c>
      <c r="E59" s="131">
        <f>SUM(E70,E75)</f>
        <v>935910</v>
      </c>
      <c r="F59" s="131">
        <f>SUM(F70,F75)</f>
        <v>459907.82999999996</v>
      </c>
      <c r="G59" s="230">
        <f t="shared" si="0"/>
        <v>49.14017694009039</v>
      </c>
    </row>
    <row r="60" spans="1:7" ht="22.5" customHeight="1">
      <c r="A60" s="129"/>
      <c r="B60" s="129"/>
      <c r="C60" s="92" t="s">
        <v>359</v>
      </c>
      <c r="D60" s="131">
        <f>SUM(D66,D76)</f>
        <v>505000</v>
      </c>
      <c r="E60" s="131">
        <f>SUM(E66,E76)</f>
        <v>600000</v>
      </c>
      <c r="F60" s="131">
        <f>SUM(F66,F76)</f>
        <v>600000</v>
      </c>
      <c r="G60" s="230">
        <f t="shared" si="0"/>
        <v>100</v>
      </c>
    </row>
    <row r="61" spans="1:7" ht="22.5" customHeight="1">
      <c r="A61" s="7"/>
      <c r="B61" s="7"/>
      <c r="C61" s="143" t="s">
        <v>361</v>
      </c>
      <c r="D61" s="131">
        <f>SUM(D62:D63)</f>
        <v>770000</v>
      </c>
      <c r="E61" s="131">
        <f>SUM(E62:E63)</f>
        <v>792212</v>
      </c>
      <c r="F61" s="131">
        <f>SUM(F62:F63)</f>
        <v>751611.67</v>
      </c>
      <c r="G61" s="230">
        <f t="shared" si="0"/>
        <v>94.87506753242819</v>
      </c>
    </row>
    <row r="62" spans="1:256" s="236" customFormat="1" ht="22.5" customHeight="1">
      <c r="A62" s="129"/>
      <c r="B62" s="129"/>
      <c r="C62" s="92" t="s">
        <v>362</v>
      </c>
      <c r="D62" s="131">
        <f>SUM(D78)</f>
        <v>770000</v>
      </c>
      <c r="E62" s="131">
        <f>SUM(E78)</f>
        <v>682212</v>
      </c>
      <c r="F62" s="131">
        <f>SUM(F78)</f>
        <v>682211.67</v>
      </c>
      <c r="G62" s="230">
        <f t="shared" si="0"/>
        <v>99.99995162793971</v>
      </c>
      <c r="J62" s="237"/>
      <c r="IT62" s="84"/>
      <c r="IU62" s="84"/>
      <c r="IV62" s="84"/>
    </row>
    <row r="63" spans="1:7" ht="22.5" customHeight="1">
      <c r="A63" s="129"/>
      <c r="B63" s="129"/>
      <c r="C63" s="92" t="s">
        <v>209</v>
      </c>
      <c r="D63" s="131">
        <f>SUM(D72)</f>
        <v>0</v>
      </c>
      <c r="E63" s="131">
        <f>SUM(E72)</f>
        <v>110000</v>
      </c>
      <c r="F63" s="131">
        <f>SUM(F72)</f>
        <v>69400</v>
      </c>
      <c r="G63" s="230">
        <f>F63/E63*100</f>
        <v>63.090909090909086</v>
      </c>
    </row>
    <row r="64" spans="1:7" ht="22.5" customHeight="1">
      <c r="A64" s="129"/>
      <c r="B64" s="129">
        <v>70001</v>
      </c>
      <c r="C64" s="92" t="s">
        <v>23</v>
      </c>
      <c r="D64" s="131">
        <f aca="true" t="shared" si="5" ref="D64:F65">SUM(D65)</f>
        <v>500000</v>
      </c>
      <c r="E64" s="131">
        <f t="shared" si="5"/>
        <v>600000</v>
      </c>
      <c r="F64" s="131">
        <f t="shared" si="5"/>
        <v>600000</v>
      </c>
      <c r="G64" s="230">
        <f aca="true" t="shared" si="6" ref="G64:G123">F64/E64*100</f>
        <v>100</v>
      </c>
    </row>
    <row r="65" spans="1:7" ht="22.5" customHeight="1">
      <c r="A65" s="129"/>
      <c r="B65" s="129"/>
      <c r="C65" s="143" t="s">
        <v>357</v>
      </c>
      <c r="D65" s="131">
        <f t="shared" si="5"/>
        <v>500000</v>
      </c>
      <c r="E65" s="131">
        <f t="shared" si="5"/>
        <v>600000</v>
      </c>
      <c r="F65" s="131">
        <f t="shared" si="5"/>
        <v>600000</v>
      </c>
      <c r="G65" s="230">
        <f t="shared" si="6"/>
        <v>100</v>
      </c>
    </row>
    <row r="66" spans="1:7" ht="22.5" customHeight="1">
      <c r="A66" s="129"/>
      <c r="B66" s="129"/>
      <c r="C66" s="92" t="s">
        <v>359</v>
      </c>
      <c r="D66" s="131">
        <v>500000</v>
      </c>
      <c r="E66" s="131">
        <v>600000</v>
      </c>
      <c r="F66" s="131">
        <v>600000</v>
      </c>
      <c r="G66" s="230">
        <f t="shared" si="6"/>
        <v>100</v>
      </c>
    </row>
    <row r="67" spans="1:256" s="236" customFormat="1" ht="22.5" customHeight="1">
      <c r="A67" s="129"/>
      <c r="B67" s="129">
        <v>70005</v>
      </c>
      <c r="C67" s="92" t="s">
        <v>164</v>
      </c>
      <c r="D67" s="131">
        <f>SUM(D68,D71)</f>
        <v>1076880</v>
      </c>
      <c r="E67" s="131">
        <f>SUM(E68,E71)</f>
        <v>893380</v>
      </c>
      <c r="F67" s="235">
        <f>SUM(F68,F71)</f>
        <v>379307.31</v>
      </c>
      <c r="G67" s="230">
        <f t="shared" si="6"/>
        <v>42.45755557545501</v>
      </c>
      <c r="J67" s="237"/>
      <c r="IT67" s="84"/>
      <c r="IU67" s="84"/>
      <c r="IV67" s="84"/>
    </row>
    <row r="68" spans="1:7" ht="22.5" customHeight="1">
      <c r="A68" s="7"/>
      <c r="B68" s="7"/>
      <c r="C68" s="143" t="s">
        <v>357</v>
      </c>
      <c r="D68" s="131">
        <f>SUM(D69:D70)</f>
        <v>1076880</v>
      </c>
      <c r="E68" s="131">
        <f>SUM(E69:E70)</f>
        <v>783380</v>
      </c>
      <c r="F68" s="131">
        <f>SUM(F69:F70)</f>
        <v>309907.31</v>
      </c>
      <c r="G68" s="230">
        <f t="shared" si="6"/>
        <v>39.56027853659782</v>
      </c>
    </row>
    <row r="69" spans="1:7" ht="22.5" customHeight="1">
      <c r="A69" s="129"/>
      <c r="B69" s="129"/>
      <c r="C69" s="92" t="s">
        <v>358</v>
      </c>
      <c r="D69" s="131">
        <v>14000</v>
      </c>
      <c r="E69" s="131">
        <v>500</v>
      </c>
      <c r="F69" s="235">
        <v>0</v>
      </c>
      <c r="G69" s="230">
        <f t="shared" si="6"/>
        <v>0</v>
      </c>
    </row>
    <row r="70" spans="1:7" ht="22.5" customHeight="1">
      <c r="A70" s="129"/>
      <c r="B70" s="129"/>
      <c r="C70" s="92" t="s">
        <v>367</v>
      </c>
      <c r="D70" s="131">
        <v>1062880</v>
      </c>
      <c r="E70" s="131">
        <v>782880</v>
      </c>
      <c r="F70" s="235">
        <v>309907.31</v>
      </c>
      <c r="G70" s="230">
        <f t="shared" si="6"/>
        <v>39.5855444001635</v>
      </c>
    </row>
    <row r="71" spans="1:7" ht="22.5" customHeight="1">
      <c r="A71" s="7"/>
      <c r="B71" s="7"/>
      <c r="C71" s="143" t="s">
        <v>361</v>
      </c>
      <c r="D71" s="131">
        <f>SUM(D72)</f>
        <v>0</v>
      </c>
      <c r="E71" s="131">
        <f>SUM(E72)</f>
        <v>110000</v>
      </c>
      <c r="F71" s="235">
        <f>SUM(F72)</f>
        <v>69400</v>
      </c>
      <c r="G71" s="230">
        <f t="shared" si="6"/>
        <v>63.090909090909086</v>
      </c>
    </row>
    <row r="72" spans="1:7" ht="22.5" customHeight="1">
      <c r="A72" s="129"/>
      <c r="B72" s="129"/>
      <c r="C72" s="92" t="s">
        <v>209</v>
      </c>
      <c r="D72" s="200">
        <v>0</v>
      </c>
      <c r="E72" s="200">
        <v>110000</v>
      </c>
      <c r="F72" s="235">
        <v>69400</v>
      </c>
      <c r="G72" s="230">
        <f t="shared" si="6"/>
        <v>63.090909090909086</v>
      </c>
    </row>
    <row r="73" spans="1:7" ht="22.5" customHeight="1">
      <c r="A73" s="129"/>
      <c r="B73" s="129">
        <v>70095</v>
      </c>
      <c r="C73" s="92" t="s">
        <v>10</v>
      </c>
      <c r="D73" s="131">
        <f>SUM(D74,D77)</f>
        <v>857600</v>
      </c>
      <c r="E73" s="131">
        <f>SUM(E74,E77)</f>
        <v>835242</v>
      </c>
      <c r="F73" s="131">
        <f>SUM(F74,F77)</f>
        <v>832212.1900000001</v>
      </c>
      <c r="G73" s="230">
        <f t="shared" si="6"/>
        <v>99.63725363427606</v>
      </c>
    </row>
    <row r="74" spans="1:7" ht="22.5" customHeight="1">
      <c r="A74" s="7"/>
      <c r="B74" s="7"/>
      <c r="C74" s="143" t="s">
        <v>357</v>
      </c>
      <c r="D74" s="131">
        <f>SUM(D75:D76)</f>
        <v>87600</v>
      </c>
      <c r="E74" s="131">
        <f>SUM(E75:E76)</f>
        <v>153030</v>
      </c>
      <c r="F74" s="131">
        <f>SUM(F75:F76)</f>
        <v>150000.52</v>
      </c>
      <c r="G74" s="230">
        <f t="shared" si="6"/>
        <v>98.02033588185323</v>
      </c>
    </row>
    <row r="75" spans="1:7" ht="22.5" customHeight="1">
      <c r="A75" s="129"/>
      <c r="B75" s="129"/>
      <c r="C75" s="92" t="s">
        <v>367</v>
      </c>
      <c r="D75" s="200">
        <v>82600</v>
      </c>
      <c r="E75" s="200">
        <v>153030</v>
      </c>
      <c r="F75" s="235">
        <v>150000.52</v>
      </c>
      <c r="G75" s="230">
        <f t="shared" si="6"/>
        <v>98.02033588185323</v>
      </c>
    </row>
    <row r="76" spans="1:256" s="236" customFormat="1" ht="22.5" customHeight="1">
      <c r="A76" s="129"/>
      <c r="B76" s="129"/>
      <c r="C76" s="92" t="s">
        <v>359</v>
      </c>
      <c r="D76" s="200">
        <v>5000</v>
      </c>
      <c r="E76" s="200">
        <v>0</v>
      </c>
      <c r="F76" s="235">
        <v>0</v>
      </c>
      <c r="G76" s="239" t="s">
        <v>18</v>
      </c>
      <c r="J76" s="237"/>
      <c r="IT76" s="84"/>
      <c r="IU76" s="84"/>
      <c r="IV76" s="84"/>
    </row>
    <row r="77" spans="1:7" ht="22.5" customHeight="1">
      <c r="A77" s="129"/>
      <c r="B77" s="129"/>
      <c r="C77" s="143" t="s">
        <v>361</v>
      </c>
      <c r="D77" s="131">
        <f>SUM(D78)</f>
        <v>770000</v>
      </c>
      <c r="E77" s="131">
        <f>SUM(E78)</f>
        <v>682212</v>
      </c>
      <c r="F77" s="131">
        <f>SUM(F78)</f>
        <v>682211.67</v>
      </c>
      <c r="G77" s="230">
        <f t="shared" si="6"/>
        <v>99.99995162793971</v>
      </c>
    </row>
    <row r="78" spans="1:256" s="236" customFormat="1" ht="22.5" customHeight="1">
      <c r="A78" s="7"/>
      <c r="B78" s="7"/>
      <c r="C78" s="92" t="s">
        <v>362</v>
      </c>
      <c r="D78" s="131">
        <v>770000</v>
      </c>
      <c r="E78" s="131">
        <v>682212</v>
      </c>
      <c r="F78" s="235">
        <v>682211.67</v>
      </c>
      <c r="G78" s="230">
        <f t="shared" si="6"/>
        <v>99.99995162793971</v>
      </c>
      <c r="J78" s="237"/>
      <c r="IT78" s="84"/>
      <c r="IU78" s="84"/>
      <c r="IV78" s="84"/>
    </row>
    <row r="79" spans="1:7" ht="22.5" customHeight="1">
      <c r="A79" s="7">
        <v>710</v>
      </c>
      <c r="B79" s="7"/>
      <c r="C79" s="143" t="s">
        <v>35</v>
      </c>
      <c r="D79" s="127">
        <f>SUM(D80,D83)</f>
        <v>774100</v>
      </c>
      <c r="E79" s="127">
        <f>SUM(E80,E83)</f>
        <v>870300</v>
      </c>
      <c r="F79" s="127">
        <f>SUM(F80,F83)</f>
        <v>801963.6500000001</v>
      </c>
      <c r="G79" s="230">
        <f t="shared" si="6"/>
        <v>92.14795472825465</v>
      </c>
    </row>
    <row r="80" spans="1:7" ht="22.5" customHeight="1">
      <c r="A80" s="7"/>
      <c r="B80" s="7"/>
      <c r="C80" s="143" t="s">
        <v>357</v>
      </c>
      <c r="D80" s="131">
        <f>SUM(D81:D82)</f>
        <v>624100</v>
      </c>
      <c r="E80" s="131">
        <f>SUM(E81:E82)</f>
        <v>590100</v>
      </c>
      <c r="F80" s="131">
        <f>SUM(F81:F82)</f>
        <v>529658.31</v>
      </c>
      <c r="G80" s="230">
        <f t="shared" si="6"/>
        <v>89.75738179969498</v>
      </c>
    </row>
    <row r="81" spans="1:256" s="236" customFormat="1" ht="22.5" customHeight="1">
      <c r="A81" s="7"/>
      <c r="B81" s="7"/>
      <c r="C81" s="92" t="s">
        <v>358</v>
      </c>
      <c r="D81" s="131">
        <f>SUM(D87)</f>
        <v>6000</v>
      </c>
      <c r="E81" s="131">
        <f>SUM(E87)</f>
        <v>6000</v>
      </c>
      <c r="F81" s="131">
        <f>SUM(F87)</f>
        <v>1700</v>
      </c>
      <c r="G81" s="230">
        <f t="shared" si="6"/>
        <v>28.333333333333332</v>
      </c>
      <c r="J81" s="237"/>
      <c r="IT81" s="84"/>
      <c r="IU81" s="84"/>
      <c r="IV81" s="84"/>
    </row>
    <row r="82" spans="1:7" ht="22.5" customHeight="1">
      <c r="A82" s="7"/>
      <c r="B82" s="7"/>
      <c r="C82" s="92" t="s">
        <v>367</v>
      </c>
      <c r="D82" s="131">
        <f>SUM(D88,D91,D94)</f>
        <v>618100</v>
      </c>
      <c r="E82" s="131">
        <f>SUM(E88,E91,E94)</f>
        <v>584100</v>
      </c>
      <c r="F82" s="131">
        <f>SUM(F88,F91,F94)</f>
        <v>527958.31</v>
      </c>
      <c r="G82" s="230">
        <f t="shared" si="6"/>
        <v>90.3883427495292</v>
      </c>
    </row>
    <row r="83" spans="1:7" ht="22.5" customHeight="1">
      <c r="A83" s="129"/>
      <c r="B83" s="129"/>
      <c r="C83" s="143" t="s">
        <v>361</v>
      </c>
      <c r="D83" s="131">
        <f>SUM(D84)</f>
        <v>150000</v>
      </c>
      <c r="E83" s="131">
        <f>SUM(E84)</f>
        <v>280200</v>
      </c>
      <c r="F83" s="131">
        <f>SUM(F84)</f>
        <v>272305.34</v>
      </c>
      <c r="G83" s="230">
        <f t="shared" si="6"/>
        <v>97.18249107780159</v>
      </c>
    </row>
    <row r="84" spans="1:256" s="236" customFormat="1" ht="22.5" customHeight="1">
      <c r="A84" s="7"/>
      <c r="B84" s="7"/>
      <c r="C84" s="92" t="s">
        <v>362</v>
      </c>
      <c r="D84" s="131">
        <f>SUM(D96)</f>
        <v>150000</v>
      </c>
      <c r="E84" s="131">
        <f>SUM(E96)</f>
        <v>280200</v>
      </c>
      <c r="F84" s="131">
        <f>SUM(F96)</f>
        <v>272305.34</v>
      </c>
      <c r="G84" s="230">
        <f t="shared" si="6"/>
        <v>97.18249107780159</v>
      </c>
      <c r="J84" s="237"/>
      <c r="IT84" s="84"/>
      <c r="IU84" s="84"/>
      <c r="IV84" s="84"/>
    </row>
    <row r="85" spans="1:7" ht="22.5" customHeight="1">
      <c r="A85" s="129"/>
      <c r="B85" s="129">
        <v>71004</v>
      </c>
      <c r="C85" s="92" t="s">
        <v>165</v>
      </c>
      <c r="D85" s="131">
        <f>SUM(D86)</f>
        <v>200000</v>
      </c>
      <c r="E85" s="131">
        <f>SUM(E86)</f>
        <v>145500</v>
      </c>
      <c r="F85" s="131">
        <f>SUM(F86)</f>
        <v>85781.62</v>
      </c>
      <c r="G85" s="230">
        <f t="shared" si="6"/>
        <v>58.95643986254295</v>
      </c>
    </row>
    <row r="86" spans="1:7" ht="22.5" customHeight="1">
      <c r="A86" s="7"/>
      <c r="B86" s="7"/>
      <c r="C86" s="143" t="s">
        <v>357</v>
      </c>
      <c r="D86" s="131">
        <f>SUM(D87:D88)</f>
        <v>200000</v>
      </c>
      <c r="E86" s="131">
        <f>SUM(E87:E88)</f>
        <v>145500</v>
      </c>
      <c r="F86" s="131">
        <f>SUM(F87:F88)</f>
        <v>85781.62</v>
      </c>
      <c r="G86" s="230">
        <f t="shared" si="6"/>
        <v>58.95643986254295</v>
      </c>
    </row>
    <row r="87" spans="1:256" s="236" customFormat="1" ht="22.5" customHeight="1">
      <c r="A87" s="7"/>
      <c r="B87" s="7"/>
      <c r="C87" s="92" t="s">
        <v>358</v>
      </c>
      <c r="D87" s="131">
        <v>6000</v>
      </c>
      <c r="E87" s="131">
        <v>6000</v>
      </c>
      <c r="F87" s="235">
        <v>1700</v>
      </c>
      <c r="G87" s="230">
        <f t="shared" si="6"/>
        <v>28.333333333333332</v>
      </c>
      <c r="J87" s="237"/>
      <c r="IT87" s="84"/>
      <c r="IU87" s="84"/>
      <c r="IV87" s="84"/>
    </row>
    <row r="88" spans="1:7" ht="22.5" customHeight="1">
      <c r="A88" s="129"/>
      <c r="B88" s="129"/>
      <c r="C88" s="92" t="s">
        <v>367</v>
      </c>
      <c r="D88" s="131">
        <v>194000</v>
      </c>
      <c r="E88" s="131">
        <v>139500</v>
      </c>
      <c r="F88" s="235">
        <v>84081.62</v>
      </c>
      <c r="G88" s="230">
        <f t="shared" si="6"/>
        <v>60.273562724014326</v>
      </c>
    </row>
    <row r="89" spans="1:7" ht="22.5" customHeight="1">
      <c r="A89" s="129"/>
      <c r="B89" s="129">
        <v>71014</v>
      </c>
      <c r="C89" s="92" t="s">
        <v>166</v>
      </c>
      <c r="D89" s="131">
        <f aca="true" t="shared" si="7" ref="D89:F90">SUM(D90)</f>
        <v>2500</v>
      </c>
      <c r="E89" s="131">
        <f t="shared" si="7"/>
        <v>2500</v>
      </c>
      <c r="F89" s="131">
        <f t="shared" si="7"/>
        <v>2152.8</v>
      </c>
      <c r="G89" s="230">
        <f t="shared" si="6"/>
        <v>86.11200000000001</v>
      </c>
    </row>
    <row r="90" spans="1:256" s="236" customFormat="1" ht="22.5" customHeight="1">
      <c r="A90" s="7"/>
      <c r="B90" s="7"/>
      <c r="C90" s="143" t="s">
        <v>357</v>
      </c>
      <c r="D90" s="131">
        <f t="shared" si="7"/>
        <v>2500</v>
      </c>
      <c r="E90" s="131">
        <f t="shared" si="7"/>
        <v>2500</v>
      </c>
      <c r="F90" s="235">
        <f t="shared" si="7"/>
        <v>2152.8</v>
      </c>
      <c r="G90" s="230">
        <f t="shared" si="6"/>
        <v>86.11200000000001</v>
      </c>
      <c r="J90" s="237"/>
      <c r="IT90" s="84"/>
      <c r="IU90" s="84"/>
      <c r="IV90" s="84"/>
    </row>
    <row r="91" spans="1:256" s="236" customFormat="1" ht="22.5" customHeight="1">
      <c r="A91" s="129"/>
      <c r="B91" s="129"/>
      <c r="C91" s="92" t="s">
        <v>367</v>
      </c>
      <c r="D91" s="131">
        <v>2500</v>
      </c>
      <c r="E91" s="131">
        <v>2500</v>
      </c>
      <c r="F91" s="235">
        <v>2152.8</v>
      </c>
      <c r="G91" s="230">
        <f t="shared" si="6"/>
        <v>86.11200000000001</v>
      </c>
      <c r="J91" s="237"/>
      <c r="IT91" s="84"/>
      <c r="IU91" s="84"/>
      <c r="IV91" s="84"/>
    </row>
    <row r="92" spans="1:7" ht="22.5" customHeight="1">
      <c r="A92" s="129"/>
      <c r="B92" s="129">
        <v>71035</v>
      </c>
      <c r="C92" s="92" t="s">
        <v>36</v>
      </c>
      <c r="D92" s="131">
        <f>SUM(D93,D95)</f>
        <v>571600</v>
      </c>
      <c r="E92" s="131">
        <f>SUM(E93,E95)</f>
        <v>722300</v>
      </c>
      <c r="F92" s="131">
        <f>SUM(F93,F95)</f>
        <v>714029.23</v>
      </c>
      <c r="G92" s="230">
        <f t="shared" si="6"/>
        <v>98.85493977571646</v>
      </c>
    </row>
    <row r="93" spans="1:256" s="236" customFormat="1" ht="22.5" customHeight="1">
      <c r="A93" s="7"/>
      <c r="B93" s="7"/>
      <c r="C93" s="143" t="s">
        <v>357</v>
      </c>
      <c r="D93" s="131">
        <f>SUM(D94)</f>
        <v>421600</v>
      </c>
      <c r="E93" s="131">
        <f>SUM(E94)</f>
        <v>442100</v>
      </c>
      <c r="F93" s="235">
        <f>SUM(F94)</f>
        <v>441723.89</v>
      </c>
      <c r="G93" s="230">
        <f t="shared" si="6"/>
        <v>99.91492648722009</v>
      </c>
      <c r="J93" s="237"/>
      <c r="IT93" s="84"/>
      <c r="IU93" s="84"/>
      <c r="IV93" s="84"/>
    </row>
    <row r="94" spans="1:7" ht="22.5" customHeight="1">
      <c r="A94" s="129"/>
      <c r="B94" s="129"/>
      <c r="C94" s="92" t="s">
        <v>367</v>
      </c>
      <c r="D94" s="131">
        <v>421600</v>
      </c>
      <c r="E94" s="131">
        <v>442100</v>
      </c>
      <c r="F94" s="235">
        <v>441723.89</v>
      </c>
      <c r="G94" s="230">
        <f t="shared" si="6"/>
        <v>99.91492648722009</v>
      </c>
    </row>
    <row r="95" spans="1:256" s="236" customFormat="1" ht="22.5" customHeight="1">
      <c r="A95" s="129"/>
      <c r="B95" s="129"/>
      <c r="C95" s="143" t="s">
        <v>361</v>
      </c>
      <c r="D95" s="131">
        <f>SUM(D96)</f>
        <v>150000</v>
      </c>
      <c r="E95" s="131">
        <f>SUM(E96)</f>
        <v>280200</v>
      </c>
      <c r="F95" s="131">
        <f>SUM(F96)</f>
        <v>272305.34</v>
      </c>
      <c r="G95" s="230">
        <f t="shared" si="6"/>
        <v>97.18249107780159</v>
      </c>
      <c r="J95" s="237"/>
      <c r="IT95" s="84"/>
      <c r="IU95" s="84"/>
      <c r="IV95" s="84"/>
    </row>
    <row r="96" spans="1:256" s="236" customFormat="1" ht="22.5" customHeight="1">
      <c r="A96" s="129"/>
      <c r="B96" s="129"/>
      <c r="C96" s="92" t="s">
        <v>362</v>
      </c>
      <c r="D96" s="131">
        <v>150000</v>
      </c>
      <c r="E96" s="131">
        <v>280200</v>
      </c>
      <c r="F96" s="235">
        <v>272305.34</v>
      </c>
      <c r="G96" s="230">
        <f t="shared" si="6"/>
        <v>97.18249107780159</v>
      </c>
      <c r="J96" s="237"/>
      <c r="IT96" s="84"/>
      <c r="IU96" s="84"/>
      <c r="IV96" s="84"/>
    </row>
    <row r="97" spans="1:7" ht="22.5" customHeight="1">
      <c r="A97" s="7">
        <v>750</v>
      </c>
      <c r="B97" s="7"/>
      <c r="C97" s="143" t="s">
        <v>39</v>
      </c>
      <c r="D97" s="127">
        <f>SUM(D98,D103)</f>
        <v>18454298</v>
      </c>
      <c r="E97" s="127">
        <f>SUM(E98,E103)</f>
        <v>19100676</v>
      </c>
      <c r="F97" s="127">
        <f>SUM(F98,F103)</f>
        <v>16517793.15</v>
      </c>
      <c r="G97" s="230">
        <f t="shared" si="6"/>
        <v>86.47753173762018</v>
      </c>
    </row>
    <row r="98" spans="1:7" ht="22.5" customHeight="1">
      <c r="A98" s="7"/>
      <c r="B98" s="7"/>
      <c r="C98" s="143" t="s">
        <v>357</v>
      </c>
      <c r="D98" s="131">
        <f>SUM(D99:D102)</f>
        <v>18384298</v>
      </c>
      <c r="E98" s="131">
        <f>SUM(E99:E102)</f>
        <v>19055456</v>
      </c>
      <c r="F98" s="131">
        <f>SUM(F99:F102)</f>
        <v>16472589.81</v>
      </c>
      <c r="G98" s="230">
        <f t="shared" si="6"/>
        <v>86.44552935390263</v>
      </c>
    </row>
    <row r="99" spans="1:256" s="236" customFormat="1" ht="22.5" customHeight="1">
      <c r="A99" s="129"/>
      <c r="B99" s="129"/>
      <c r="C99" s="92" t="s">
        <v>358</v>
      </c>
      <c r="D99" s="131">
        <f>SUM(D108,D116,D123,D131)</f>
        <v>12232299</v>
      </c>
      <c r="E99" s="131">
        <f>SUM(E108,E116,E123,E131)</f>
        <v>12553859</v>
      </c>
      <c r="F99" s="131">
        <f>SUM(F108,F116,F123,F131)</f>
        <v>11403858.74</v>
      </c>
      <c r="G99" s="230">
        <f t="shared" si="6"/>
        <v>90.8394680870639</v>
      </c>
      <c r="J99" s="237"/>
      <c r="IT99" s="84"/>
      <c r="IU99" s="84"/>
      <c r="IV99" s="84"/>
    </row>
    <row r="100" spans="1:7" ht="22.5" customHeight="1">
      <c r="A100" s="129"/>
      <c r="B100" s="129"/>
      <c r="C100" s="92" t="s">
        <v>367</v>
      </c>
      <c r="D100" s="131">
        <f>SUM(D109,D112,D117,D124,D132)</f>
        <v>5519914</v>
      </c>
      <c r="E100" s="131">
        <f>SUM(E109,E112,E117,E124,E132)</f>
        <v>5839812</v>
      </c>
      <c r="F100" s="131">
        <f>SUM(F109,F112,F117,F124,F132)</f>
        <v>4445190.56</v>
      </c>
      <c r="G100" s="230">
        <f t="shared" si="6"/>
        <v>76.11872710970832</v>
      </c>
    </row>
    <row r="101" spans="1:7" ht="22.5" customHeight="1">
      <c r="A101" s="129"/>
      <c r="B101" s="129"/>
      <c r="C101" s="92" t="s">
        <v>359</v>
      </c>
      <c r="D101" s="131">
        <f>SUM(D125)</f>
        <v>65000</v>
      </c>
      <c r="E101" s="131">
        <f>SUM(E125)</f>
        <v>61500</v>
      </c>
      <c r="F101" s="131">
        <f>SUM(F125)</f>
        <v>61500</v>
      </c>
      <c r="G101" s="230">
        <f t="shared" si="6"/>
        <v>100</v>
      </c>
    </row>
    <row r="102" spans="1:256" s="236" customFormat="1" ht="22.5" customHeight="1">
      <c r="A102" s="129"/>
      <c r="B102" s="129"/>
      <c r="C102" s="92" t="s">
        <v>360</v>
      </c>
      <c r="D102" s="131">
        <f>SUM(D113,D118,D126,D133)</f>
        <v>567085</v>
      </c>
      <c r="E102" s="131">
        <f>SUM(E113,E118,E126,E133)</f>
        <v>600285</v>
      </c>
      <c r="F102" s="131">
        <f>SUM(F113,F118,F126,F133)</f>
        <v>562040.5099999999</v>
      </c>
      <c r="G102" s="230">
        <f t="shared" si="6"/>
        <v>93.6289445846556</v>
      </c>
      <c r="J102" s="237"/>
      <c r="IT102" s="84"/>
      <c r="IU102" s="84"/>
      <c r="IV102" s="84"/>
    </row>
    <row r="103" spans="1:7" ht="22.5" customHeight="1">
      <c r="A103" s="129"/>
      <c r="B103" s="129"/>
      <c r="C103" s="143" t="s">
        <v>361</v>
      </c>
      <c r="D103" s="131">
        <f>SUM(D104:D105)</f>
        <v>70000</v>
      </c>
      <c r="E103" s="131">
        <f>SUM(E104:E105)</f>
        <v>45220</v>
      </c>
      <c r="F103" s="131">
        <f>SUM(F104:F105)</f>
        <v>45203.34</v>
      </c>
      <c r="G103" s="230">
        <f t="shared" si="6"/>
        <v>99.96315789473684</v>
      </c>
    </row>
    <row r="104" spans="1:256" s="236" customFormat="1" ht="22.5" customHeight="1">
      <c r="A104" s="7"/>
      <c r="B104" s="7"/>
      <c r="C104" s="92" t="s">
        <v>362</v>
      </c>
      <c r="D104" s="131">
        <f>SUM(D128)</f>
        <v>0</v>
      </c>
      <c r="E104" s="131">
        <f>SUM(E128)</f>
        <v>15120</v>
      </c>
      <c r="F104" s="131">
        <f>SUM(F128)</f>
        <v>15120</v>
      </c>
      <c r="G104" s="230">
        <f t="shared" si="6"/>
        <v>100</v>
      </c>
      <c r="J104" s="237"/>
      <c r="IT104" s="84"/>
      <c r="IU104" s="84"/>
      <c r="IV104" s="84"/>
    </row>
    <row r="105" spans="1:7" ht="22.5" customHeight="1">
      <c r="A105" s="7"/>
      <c r="B105" s="7"/>
      <c r="C105" s="92" t="s">
        <v>209</v>
      </c>
      <c r="D105" s="131">
        <f>SUM(D120)</f>
        <v>70000</v>
      </c>
      <c r="E105" s="131">
        <f>SUM(E120)</f>
        <v>30100</v>
      </c>
      <c r="F105" s="131">
        <f>SUM(F120)</f>
        <v>30083.34</v>
      </c>
      <c r="G105" s="230">
        <f t="shared" si="6"/>
        <v>99.9446511627907</v>
      </c>
    </row>
    <row r="106" spans="1:7" ht="22.5" customHeight="1">
      <c r="A106" s="129"/>
      <c r="B106" s="129">
        <v>75011</v>
      </c>
      <c r="C106" s="92" t="s">
        <v>40</v>
      </c>
      <c r="D106" s="131">
        <f>SUM(D107)</f>
        <v>335244</v>
      </c>
      <c r="E106" s="131">
        <f>SUM(E107)</f>
        <v>335244</v>
      </c>
      <c r="F106" s="235">
        <f>SUM(F107)</f>
        <v>335244</v>
      </c>
      <c r="G106" s="230">
        <f t="shared" si="6"/>
        <v>100</v>
      </c>
    </row>
    <row r="107" spans="1:7" ht="22.5" customHeight="1">
      <c r="A107" s="7"/>
      <c r="B107" s="7"/>
      <c r="C107" s="143" t="s">
        <v>357</v>
      </c>
      <c r="D107" s="131">
        <f>SUM(D108:D109)</f>
        <v>335244</v>
      </c>
      <c r="E107" s="131">
        <f>SUM(E108:E109)</f>
        <v>335244</v>
      </c>
      <c r="F107" s="235">
        <f>SUM(F108:F109)</f>
        <v>335244</v>
      </c>
      <c r="G107" s="230">
        <f t="shared" si="6"/>
        <v>100</v>
      </c>
    </row>
    <row r="108" spans="1:7" ht="22.5" customHeight="1">
      <c r="A108" s="129"/>
      <c r="B108" s="129"/>
      <c r="C108" s="92" t="s">
        <v>358</v>
      </c>
      <c r="D108" s="131">
        <v>310645</v>
      </c>
      <c r="E108" s="131">
        <v>310645</v>
      </c>
      <c r="F108" s="235">
        <v>310645</v>
      </c>
      <c r="G108" s="230">
        <f t="shared" si="6"/>
        <v>100</v>
      </c>
    </row>
    <row r="109" spans="1:256" s="236" customFormat="1" ht="22.5" customHeight="1">
      <c r="A109" s="129"/>
      <c r="B109" s="129"/>
      <c r="C109" s="92" t="s">
        <v>367</v>
      </c>
      <c r="D109" s="131">
        <v>24599</v>
      </c>
      <c r="E109" s="131">
        <v>24599</v>
      </c>
      <c r="F109" s="235">
        <v>24599</v>
      </c>
      <c r="G109" s="230">
        <f t="shared" si="6"/>
        <v>100</v>
      </c>
      <c r="J109" s="237"/>
      <c r="IT109" s="84"/>
      <c r="IU109" s="84"/>
      <c r="IV109" s="84"/>
    </row>
    <row r="110" spans="1:7" ht="22.5" customHeight="1">
      <c r="A110" s="129"/>
      <c r="B110" s="129">
        <v>75022</v>
      </c>
      <c r="C110" s="92" t="s">
        <v>167</v>
      </c>
      <c r="D110" s="131">
        <f>SUM(D111)</f>
        <v>515040</v>
      </c>
      <c r="E110" s="131">
        <f>SUM(E111)</f>
        <v>515040</v>
      </c>
      <c r="F110" s="131">
        <f>SUM(F111)</f>
        <v>489172.03</v>
      </c>
      <c r="G110" s="230">
        <f t="shared" si="6"/>
        <v>94.9774833022678</v>
      </c>
    </row>
    <row r="111" spans="1:7" ht="22.5" customHeight="1">
      <c r="A111" s="7"/>
      <c r="B111" s="7"/>
      <c r="C111" s="143" t="s">
        <v>357</v>
      </c>
      <c r="D111" s="131">
        <f>SUM(D112:D113)</f>
        <v>515040</v>
      </c>
      <c r="E111" s="131">
        <f>SUM(E112:E113)</f>
        <v>515040</v>
      </c>
      <c r="F111" s="131">
        <f>SUM(F112:F113)</f>
        <v>489172.03</v>
      </c>
      <c r="G111" s="230">
        <f t="shared" si="6"/>
        <v>94.9774833022678</v>
      </c>
    </row>
    <row r="112" spans="1:7" ht="22.5" customHeight="1">
      <c r="A112" s="129"/>
      <c r="B112" s="129"/>
      <c r="C112" s="92" t="s">
        <v>367</v>
      </c>
      <c r="D112" s="131">
        <v>6700</v>
      </c>
      <c r="E112" s="131">
        <v>6700</v>
      </c>
      <c r="F112" s="235">
        <v>3124.71</v>
      </c>
      <c r="G112" s="230">
        <f t="shared" si="6"/>
        <v>46.63746268656717</v>
      </c>
    </row>
    <row r="113" spans="1:256" s="236" customFormat="1" ht="22.5" customHeight="1">
      <c r="A113" s="129"/>
      <c r="B113" s="129"/>
      <c r="C113" s="92" t="s">
        <v>360</v>
      </c>
      <c r="D113" s="131">
        <v>508340</v>
      </c>
      <c r="E113" s="131">
        <v>508340</v>
      </c>
      <c r="F113" s="235">
        <v>486047.32</v>
      </c>
      <c r="G113" s="230">
        <f t="shared" si="6"/>
        <v>95.61461226738011</v>
      </c>
      <c r="J113" s="237"/>
      <c r="IT113" s="84"/>
      <c r="IU113" s="84"/>
      <c r="IV113" s="84"/>
    </row>
    <row r="114" spans="1:256" s="236" customFormat="1" ht="35.25" customHeight="1">
      <c r="A114" s="129"/>
      <c r="B114" s="129">
        <v>75023</v>
      </c>
      <c r="C114" s="92" t="s">
        <v>43</v>
      </c>
      <c r="D114" s="131">
        <f>SUM(D115,D119)</f>
        <v>14920064</v>
      </c>
      <c r="E114" s="131">
        <f>SUM(E115,E119)</f>
        <v>15037442</v>
      </c>
      <c r="F114" s="131">
        <f>SUM(F115,F119)</f>
        <v>12635030.959999999</v>
      </c>
      <c r="G114" s="230">
        <f t="shared" si="6"/>
        <v>84.02380511259827</v>
      </c>
      <c r="J114" s="237"/>
      <c r="IT114" s="84"/>
      <c r="IU114" s="84"/>
      <c r="IV114" s="84"/>
    </row>
    <row r="115" spans="1:256" s="236" customFormat="1" ht="22.5" customHeight="1">
      <c r="A115" s="7"/>
      <c r="B115" s="7"/>
      <c r="C115" s="143" t="s">
        <v>357</v>
      </c>
      <c r="D115" s="131">
        <f>SUM(D116:D118)</f>
        <v>14850064</v>
      </c>
      <c r="E115" s="131">
        <f>SUM(E116:E118)</f>
        <v>15007342</v>
      </c>
      <c r="F115" s="131">
        <f>SUM(F116:F118)</f>
        <v>12604947.62</v>
      </c>
      <c r="G115" s="230">
        <f t="shared" si="6"/>
        <v>83.99187291127235</v>
      </c>
      <c r="J115" s="237"/>
      <c r="IT115" s="84"/>
      <c r="IU115" s="84"/>
      <c r="IV115" s="84"/>
    </row>
    <row r="116" spans="1:7" ht="22.5" customHeight="1">
      <c r="A116" s="129"/>
      <c r="B116" s="129"/>
      <c r="C116" s="92" t="s">
        <v>358</v>
      </c>
      <c r="D116" s="131">
        <v>11720144</v>
      </c>
      <c r="E116" s="131">
        <v>11963644</v>
      </c>
      <c r="F116" s="235">
        <v>10834092.26</v>
      </c>
      <c r="G116" s="230">
        <f t="shared" si="6"/>
        <v>90.5584641268162</v>
      </c>
    </row>
    <row r="117" spans="1:7" ht="22.5" customHeight="1">
      <c r="A117" s="129"/>
      <c r="B117" s="129"/>
      <c r="C117" s="92" t="s">
        <v>367</v>
      </c>
      <c r="D117" s="131">
        <v>3096100</v>
      </c>
      <c r="E117" s="131">
        <v>3010878</v>
      </c>
      <c r="F117" s="235">
        <v>1739837.44</v>
      </c>
      <c r="G117" s="230">
        <f t="shared" si="6"/>
        <v>57.785052732126644</v>
      </c>
    </row>
    <row r="118" spans="1:256" s="236" customFormat="1" ht="22.5" customHeight="1">
      <c r="A118" s="129"/>
      <c r="B118" s="129"/>
      <c r="C118" s="92" t="s">
        <v>360</v>
      </c>
      <c r="D118" s="131">
        <v>33820</v>
      </c>
      <c r="E118" s="131">
        <v>32820</v>
      </c>
      <c r="F118" s="235">
        <v>31017.92</v>
      </c>
      <c r="G118" s="230">
        <f t="shared" si="6"/>
        <v>94.50920170627666</v>
      </c>
      <c r="J118" s="237"/>
      <c r="IT118" s="84"/>
      <c r="IU118" s="84"/>
      <c r="IV118" s="84"/>
    </row>
    <row r="119" spans="1:7" ht="22.5" customHeight="1">
      <c r="A119" s="129"/>
      <c r="B119" s="129"/>
      <c r="C119" s="143" t="s">
        <v>361</v>
      </c>
      <c r="D119" s="131">
        <f>SUM(D120:D120)</f>
        <v>70000</v>
      </c>
      <c r="E119" s="131">
        <f>SUM(E120:E120)</f>
        <v>30100</v>
      </c>
      <c r="F119" s="131">
        <f>SUM(F120:F120)</f>
        <v>30083.34</v>
      </c>
      <c r="G119" s="230">
        <f t="shared" si="6"/>
        <v>99.9446511627907</v>
      </c>
    </row>
    <row r="120" spans="1:7" ht="22.5" customHeight="1">
      <c r="A120" s="7"/>
      <c r="B120" s="7"/>
      <c r="C120" s="92" t="s">
        <v>209</v>
      </c>
      <c r="D120" s="131">
        <v>70000</v>
      </c>
      <c r="E120" s="131">
        <v>30100</v>
      </c>
      <c r="F120" s="131">
        <v>30083.34</v>
      </c>
      <c r="G120" s="230">
        <f t="shared" si="6"/>
        <v>99.9446511627907</v>
      </c>
    </row>
    <row r="121" spans="1:256" s="236" customFormat="1" ht="22.5" customHeight="1">
      <c r="A121" s="129"/>
      <c r="B121" s="129">
        <v>75075</v>
      </c>
      <c r="C121" s="92" t="s">
        <v>306</v>
      </c>
      <c r="D121" s="131">
        <f>SUM(D122,D127)</f>
        <v>2008150</v>
      </c>
      <c r="E121" s="131">
        <f>SUM(E122,E127)</f>
        <v>2183650</v>
      </c>
      <c r="F121" s="131">
        <f>SUM(F122,F127)</f>
        <v>2172990.59</v>
      </c>
      <c r="G121" s="230">
        <f t="shared" si="6"/>
        <v>99.51185354795868</v>
      </c>
      <c r="J121" s="237"/>
      <c r="IT121" s="84"/>
      <c r="IU121" s="84"/>
      <c r="IV121" s="84"/>
    </row>
    <row r="122" spans="1:7" ht="22.5" customHeight="1">
      <c r="A122" s="129"/>
      <c r="B122" s="129"/>
      <c r="C122" s="143" t="s">
        <v>357</v>
      </c>
      <c r="D122" s="131">
        <f>SUM(D123:D126)</f>
        <v>2008150</v>
      </c>
      <c r="E122" s="131">
        <f>SUM(E123:E126)</f>
        <v>2168530</v>
      </c>
      <c r="F122" s="131">
        <f>SUM(F123:F126)</f>
        <v>2157870.59</v>
      </c>
      <c r="G122" s="230">
        <f t="shared" si="6"/>
        <v>99.50844996380036</v>
      </c>
    </row>
    <row r="123" spans="1:7" ht="22.5" customHeight="1">
      <c r="A123" s="129"/>
      <c r="B123" s="129"/>
      <c r="C123" s="92" t="s">
        <v>358</v>
      </c>
      <c r="D123" s="131">
        <v>51750</v>
      </c>
      <c r="E123" s="131">
        <v>114810</v>
      </c>
      <c r="F123" s="235">
        <v>109995.31</v>
      </c>
      <c r="G123" s="230">
        <f t="shared" si="6"/>
        <v>95.80638446128386</v>
      </c>
    </row>
    <row r="124" spans="1:256" s="236" customFormat="1" ht="22.5" customHeight="1">
      <c r="A124" s="129"/>
      <c r="B124" s="129"/>
      <c r="C124" s="92" t="s">
        <v>367</v>
      </c>
      <c r="D124" s="131">
        <v>1871400</v>
      </c>
      <c r="E124" s="131">
        <v>1964520</v>
      </c>
      <c r="F124" s="235">
        <v>1958679.21</v>
      </c>
      <c r="G124" s="230">
        <f aca="true" t="shared" si="8" ref="G124:G187">F124/E124*100</f>
        <v>99.70268615234255</v>
      </c>
      <c r="J124" s="237"/>
      <c r="IT124" s="84"/>
      <c r="IU124" s="84"/>
      <c r="IV124" s="84"/>
    </row>
    <row r="125" spans="1:7" ht="22.5" customHeight="1">
      <c r="A125" s="129"/>
      <c r="B125" s="129"/>
      <c r="C125" s="92" t="s">
        <v>359</v>
      </c>
      <c r="D125" s="131">
        <v>65000</v>
      </c>
      <c r="E125" s="131">
        <v>61500</v>
      </c>
      <c r="F125" s="235">
        <v>61500</v>
      </c>
      <c r="G125" s="230">
        <f t="shared" si="8"/>
        <v>100</v>
      </c>
    </row>
    <row r="126" spans="1:7" ht="22.5" customHeight="1">
      <c r="A126" s="129"/>
      <c r="B126" s="129"/>
      <c r="C126" s="92" t="s">
        <v>360</v>
      </c>
      <c r="D126" s="131">
        <v>20000</v>
      </c>
      <c r="E126" s="131">
        <v>27700</v>
      </c>
      <c r="F126" s="235">
        <v>27696.07</v>
      </c>
      <c r="G126" s="230">
        <f t="shared" si="8"/>
        <v>99.98581227436823</v>
      </c>
    </row>
    <row r="127" spans="1:7" ht="22.5" customHeight="1">
      <c r="A127" s="129"/>
      <c r="B127" s="129"/>
      <c r="C127" s="143" t="s">
        <v>361</v>
      </c>
      <c r="D127" s="131">
        <f>SUM(D128)</f>
        <v>0</v>
      </c>
      <c r="E127" s="131">
        <f>SUM(E128)</f>
        <v>15120</v>
      </c>
      <c r="F127" s="131">
        <f>SUM(F128)</f>
        <v>15120</v>
      </c>
      <c r="G127" s="230">
        <f t="shared" si="8"/>
        <v>100</v>
      </c>
    </row>
    <row r="128" spans="1:7" ht="22.5" customHeight="1">
      <c r="A128" s="129"/>
      <c r="B128" s="129"/>
      <c r="C128" s="92" t="s">
        <v>362</v>
      </c>
      <c r="D128" s="131">
        <v>0</v>
      </c>
      <c r="E128" s="131">
        <v>15120</v>
      </c>
      <c r="F128" s="235">
        <v>15120</v>
      </c>
      <c r="G128" s="230">
        <f t="shared" si="8"/>
        <v>100</v>
      </c>
    </row>
    <row r="129" spans="1:256" s="236" customFormat="1" ht="22.5" customHeight="1">
      <c r="A129" s="129"/>
      <c r="B129" s="129">
        <v>75095</v>
      </c>
      <c r="C129" s="92" t="s">
        <v>10</v>
      </c>
      <c r="D129" s="131">
        <f>SUM(D130)</f>
        <v>675800</v>
      </c>
      <c r="E129" s="131">
        <f>SUM(E130)</f>
        <v>1029300</v>
      </c>
      <c r="F129" s="131">
        <f>SUM(F130)</f>
        <v>885355.57</v>
      </c>
      <c r="G129" s="230">
        <f t="shared" si="8"/>
        <v>86.0153084620616</v>
      </c>
      <c r="J129" s="237"/>
      <c r="IT129" s="84"/>
      <c r="IU129" s="84"/>
      <c r="IV129" s="84"/>
    </row>
    <row r="130" spans="1:256" s="12" customFormat="1" ht="22.5" customHeight="1">
      <c r="A130" s="7"/>
      <c r="B130" s="7"/>
      <c r="C130" s="143" t="s">
        <v>357</v>
      </c>
      <c r="D130" s="131">
        <f>SUM(D131:D133)</f>
        <v>675800</v>
      </c>
      <c r="E130" s="131">
        <f>SUM(E131:E133)</f>
        <v>1029300</v>
      </c>
      <c r="F130" s="131">
        <f>SUM(F131:F133)</f>
        <v>885355.57</v>
      </c>
      <c r="G130" s="230">
        <f t="shared" si="8"/>
        <v>86.0153084620616</v>
      </c>
      <c r="J130" s="118"/>
      <c r="IT130" s="9"/>
      <c r="IU130" s="9"/>
      <c r="IV130" s="9"/>
    </row>
    <row r="131" spans="1:256" s="236" customFormat="1" ht="22.5" customHeight="1">
      <c r="A131" s="129"/>
      <c r="B131" s="129"/>
      <c r="C131" s="92" t="s">
        <v>358</v>
      </c>
      <c r="D131" s="131">
        <v>149760</v>
      </c>
      <c r="E131" s="131">
        <v>164760</v>
      </c>
      <c r="F131" s="235">
        <v>149126.17</v>
      </c>
      <c r="G131" s="230">
        <f t="shared" si="8"/>
        <v>90.51114955086187</v>
      </c>
      <c r="J131" s="237"/>
      <c r="IT131" s="84"/>
      <c r="IU131" s="84"/>
      <c r="IV131" s="84"/>
    </row>
    <row r="132" spans="1:256" s="12" customFormat="1" ht="22.5" customHeight="1">
      <c r="A132" s="129"/>
      <c r="B132" s="129"/>
      <c r="C132" s="92" t="s">
        <v>367</v>
      </c>
      <c r="D132" s="131">
        <v>521115</v>
      </c>
      <c r="E132" s="131">
        <v>833115</v>
      </c>
      <c r="F132" s="235">
        <v>718950.2</v>
      </c>
      <c r="G132" s="230">
        <f t="shared" si="8"/>
        <v>86.29663371803412</v>
      </c>
      <c r="J132" s="118"/>
      <c r="IT132" s="9"/>
      <c r="IU132" s="9"/>
      <c r="IV132" s="9"/>
    </row>
    <row r="133" spans="1:256" s="12" customFormat="1" ht="22.5" customHeight="1">
      <c r="A133" s="129"/>
      <c r="B133" s="129"/>
      <c r="C133" s="92" t="s">
        <v>360</v>
      </c>
      <c r="D133" s="131">
        <v>4925</v>
      </c>
      <c r="E133" s="131">
        <v>31425</v>
      </c>
      <c r="F133" s="235">
        <v>17279.2</v>
      </c>
      <c r="G133" s="230">
        <f t="shared" si="8"/>
        <v>54.98552108194114</v>
      </c>
      <c r="J133" s="118"/>
      <c r="IT133" s="9"/>
      <c r="IU133" s="9"/>
      <c r="IV133" s="9"/>
    </row>
    <row r="134" spans="1:7" ht="42.75" customHeight="1">
      <c r="A134" s="7">
        <v>751</v>
      </c>
      <c r="B134" s="7"/>
      <c r="C134" s="143" t="s">
        <v>46</v>
      </c>
      <c r="D134" s="127">
        <f>SUM(D135)</f>
        <v>10407</v>
      </c>
      <c r="E134" s="127">
        <f>SUM(E135)</f>
        <v>10407</v>
      </c>
      <c r="F134" s="127">
        <f>SUM(F135)</f>
        <v>10407</v>
      </c>
      <c r="G134" s="230">
        <f t="shared" si="8"/>
        <v>100</v>
      </c>
    </row>
    <row r="135" spans="1:256" s="236" customFormat="1" ht="22.5" customHeight="1">
      <c r="A135" s="7"/>
      <c r="B135" s="7"/>
      <c r="C135" s="143" t="s">
        <v>357</v>
      </c>
      <c r="D135" s="131">
        <f>SUM(D136:D136)</f>
        <v>10407</v>
      </c>
      <c r="E135" s="131">
        <f>SUM(E136:E136)</f>
        <v>10407</v>
      </c>
      <c r="F135" s="131">
        <f>SUM(F136:F136)</f>
        <v>10407</v>
      </c>
      <c r="G135" s="230">
        <f t="shared" si="8"/>
        <v>100</v>
      </c>
      <c r="J135" s="237"/>
      <c r="IT135" s="84"/>
      <c r="IU135" s="84"/>
      <c r="IV135" s="84"/>
    </row>
    <row r="136" spans="1:7" ht="22.5" customHeight="1">
      <c r="A136" s="129"/>
      <c r="B136" s="129"/>
      <c r="C136" s="92" t="s">
        <v>367</v>
      </c>
      <c r="D136" s="131">
        <f>SUM(D139)</f>
        <v>10407</v>
      </c>
      <c r="E136" s="131">
        <f>SUM(E139)</f>
        <v>10407</v>
      </c>
      <c r="F136" s="131">
        <f>SUM(F139)</f>
        <v>10407</v>
      </c>
      <c r="G136" s="230">
        <f t="shared" si="8"/>
        <v>100</v>
      </c>
    </row>
    <row r="137" spans="1:7" ht="36" customHeight="1">
      <c r="A137" s="129"/>
      <c r="B137" s="129">
        <v>75101</v>
      </c>
      <c r="C137" s="92" t="s">
        <v>47</v>
      </c>
      <c r="D137" s="131">
        <f>SUM(D138)</f>
        <v>10407</v>
      </c>
      <c r="E137" s="131">
        <f>SUM(E138)</f>
        <v>10407</v>
      </c>
      <c r="F137" s="235">
        <f>SUM(F138)</f>
        <v>10407</v>
      </c>
      <c r="G137" s="230">
        <f t="shared" si="8"/>
        <v>100</v>
      </c>
    </row>
    <row r="138" spans="1:7" ht="19.5" customHeight="1">
      <c r="A138" s="7"/>
      <c r="B138" s="7"/>
      <c r="C138" s="143" t="s">
        <v>357</v>
      </c>
      <c r="D138" s="131">
        <f>SUM(D139:D139)</f>
        <v>10407</v>
      </c>
      <c r="E138" s="131">
        <f>SUM(E139:E139)</f>
        <v>10407</v>
      </c>
      <c r="F138" s="235">
        <f>SUM(F139:F139)</f>
        <v>10407</v>
      </c>
      <c r="G138" s="230">
        <f t="shared" si="8"/>
        <v>100</v>
      </c>
    </row>
    <row r="139" spans="1:256" s="236" customFormat="1" ht="22.5" customHeight="1">
      <c r="A139" s="129"/>
      <c r="B139" s="129"/>
      <c r="C139" s="92" t="s">
        <v>367</v>
      </c>
      <c r="D139" s="131">
        <v>10407</v>
      </c>
      <c r="E139" s="131">
        <v>10407</v>
      </c>
      <c r="F139" s="235">
        <v>10407</v>
      </c>
      <c r="G139" s="230">
        <f t="shared" si="8"/>
        <v>100</v>
      </c>
      <c r="J139" s="237"/>
      <c r="IT139" s="84"/>
      <c r="IU139" s="84"/>
      <c r="IV139" s="84"/>
    </row>
    <row r="140" spans="1:253" s="84" customFormat="1" ht="22.5" customHeight="1">
      <c r="A140" s="7">
        <v>752</v>
      </c>
      <c r="B140" s="7"/>
      <c r="C140" s="143" t="s">
        <v>382</v>
      </c>
      <c r="D140" s="127">
        <f aca="true" t="shared" si="9" ref="D140:F141">SUM(D141)</f>
        <v>600</v>
      </c>
      <c r="E140" s="127">
        <f t="shared" si="9"/>
        <v>600</v>
      </c>
      <c r="F140" s="127">
        <f t="shared" si="9"/>
        <v>600</v>
      </c>
      <c r="G140" s="230">
        <f t="shared" si="8"/>
        <v>100</v>
      </c>
      <c r="H140" s="236"/>
      <c r="I140" s="236"/>
      <c r="J140" s="237"/>
      <c r="K140" s="236"/>
      <c r="L140" s="236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236"/>
      <c r="AL140" s="236"/>
      <c r="AM140" s="236"/>
      <c r="AN140" s="236"/>
      <c r="AO140" s="236"/>
      <c r="AP140" s="236"/>
      <c r="AQ140" s="236"/>
      <c r="AR140" s="236"/>
      <c r="AS140" s="236"/>
      <c r="AT140" s="236"/>
      <c r="AU140" s="236"/>
      <c r="AV140" s="236"/>
      <c r="AW140" s="236"/>
      <c r="AX140" s="236"/>
      <c r="AY140" s="236"/>
      <c r="AZ140" s="236"/>
      <c r="BA140" s="236"/>
      <c r="BB140" s="236"/>
      <c r="BC140" s="236"/>
      <c r="BD140" s="236"/>
      <c r="BE140" s="236"/>
      <c r="BF140" s="236"/>
      <c r="BG140" s="236"/>
      <c r="BH140" s="236"/>
      <c r="BI140" s="236"/>
      <c r="BJ140" s="236"/>
      <c r="BK140" s="236"/>
      <c r="BL140" s="236"/>
      <c r="BM140" s="236"/>
      <c r="BN140" s="236"/>
      <c r="BO140" s="236"/>
      <c r="BP140" s="236"/>
      <c r="BQ140" s="236"/>
      <c r="BR140" s="236"/>
      <c r="BS140" s="236"/>
      <c r="BT140" s="236"/>
      <c r="BU140" s="236"/>
      <c r="BV140" s="236"/>
      <c r="BW140" s="236"/>
      <c r="BX140" s="236"/>
      <c r="BY140" s="236"/>
      <c r="BZ140" s="236"/>
      <c r="CA140" s="236"/>
      <c r="CB140" s="236"/>
      <c r="CC140" s="236"/>
      <c r="CD140" s="236"/>
      <c r="CE140" s="236"/>
      <c r="CF140" s="236"/>
      <c r="CG140" s="236"/>
      <c r="CH140" s="236"/>
      <c r="CI140" s="236"/>
      <c r="CJ140" s="236"/>
      <c r="CK140" s="236"/>
      <c r="CL140" s="236"/>
      <c r="CM140" s="236"/>
      <c r="CN140" s="236"/>
      <c r="CO140" s="236"/>
      <c r="CP140" s="236"/>
      <c r="CQ140" s="236"/>
      <c r="CR140" s="236"/>
      <c r="CS140" s="236"/>
      <c r="CT140" s="236"/>
      <c r="CU140" s="236"/>
      <c r="CV140" s="236"/>
      <c r="CW140" s="236"/>
      <c r="CX140" s="236"/>
      <c r="CY140" s="236"/>
      <c r="CZ140" s="236"/>
      <c r="DA140" s="236"/>
      <c r="DB140" s="236"/>
      <c r="DC140" s="236"/>
      <c r="DD140" s="236"/>
      <c r="DE140" s="236"/>
      <c r="DF140" s="236"/>
      <c r="DG140" s="236"/>
      <c r="DH140" s="236"/>
      <c r="DI140" s="236"/>
      <c r="DJ140" s="236"/>
      <c r="DK140" s="236"/>
      <c r="DL140" s="236"/>
      <c r="DM140" s="236"/>
      <c r="DN140" s="236"/>
      <c r="DO140" s="236"/>
      <c r="DP140" s="236"/>
      <c r="DQ140" s="236"/>
      <c r="DR140" s="236"/>
      <c r="DS140" s="236"/>
      <c r="DT140" s="236"/>
      <c r="DU140" s="236"/>
      <c r="DV140" s="236"/>
      <c r="DW140" s="236"/>
      <c r="DX140" s="236"/>
      <c r="DY140" s="236"/>
      <c r="DZ140" s="236"/>
      <c r="EA140" s="236"/>
      <c r="EB140" s="236"/>
      <c r="EC140" s="236"/>
      <c r="ED140" s="236"/>
      <c r="EE140" s="236"/>
      <c r="EF140" s="236"/>
      <c r="EG140" s="236"/>
      <c r="EH140" s="236"/>
      <c r="EI140" s="236"/>
      <c r="EJ140" s="236"/>
      <c r="EK140" s="236"/>
      <c r="EL140" s="236"/>
      <c r="EM140" s="236"/>
      <c r="EN140" s="236"/>
      <c r="EO140" s="236"/>
      <c r="EP140" s="236"/>
      <c r="EQ140" s="236"/>
      <c r="ER140" s="236"/>
      <c r="ES140" s="236"/>
      <c r="ET140" s="236"/>
      <c r="EU140" s="236"/>
      <c r="EV140" s="236"/>
      <c r="EW140" s="236"/>
      <c r="EX140" s="236"/>
      <c r="EY140" s="236"/>
      <c r="EZ140" s="236"/>
      <c r="FA140" s="236"/>
      <c r="FB140" s="236"/>
      <c r="FC140" s="236"/>
      <c r="FD140" s="236"/>
      <c r="FE140" s="236"/>
      <c r="FF140" s="236"/>
      <c r="FG140" s="236"/>
      <c r="FH140" s="236"/>
      <c r="FI140" s="236"/>
      <c r="FJ140" s="236"/>
      <c r="FK140" s="236"/>
      <c r="FL140" s="236"/>
      <c r="FM140" s="236"/>
      <c r="FN140" s="236"/>
      <c r="FO140" s="236"/>
      <c r="FP140" s="236"/>
      <c r="FQ140" s="236"/>
      <c r="FR140" s="236"/>
      <c r="FS140" s="236"/>
      <c r="FT140" s="236"/>
      <c r="FU140" s="236"/>
      <c r="FV140" s="236"/>
      <c r="FW140" s="236"/>
      <c r="FX140" s="236"/>
      <c r="FY140" s="236"/>
      <c r="FZ140" s="236"/>
      <c r="GA140" s="236"/>
      <c r="GB140" s="236"/>
      <c r="GC140" s="236"/>
      <c r="GD140" s="236"/>
      <c r="GE140" s="236"/>
      <c r="GF140" s="236"/>
      <c r="GG140" s="236"/>
      <c r="GH140" s="236"/>
      <c r="GI140" s="236"/>
      <c r="GJ140" s="236"/>
      <c r="GK140" s="236"/>
      <c r="GL140" s="236"/>
      <c r="GM140" s="236"/>
      <c r="GN140" s="236"/>
      <c r="GO140" s="236"/>
      <c r="GP140" s="236"/>
      <c r="GQ140" s="236"/>
      <c r="GR140" s="236"/>
      <c r="GS140" s="236"/>
      <c r="GT140" s="236"/>
      <c r="GU140" s="236"/>
      <c r="GV140" s="236"/>
      <c r="GW140" s="236"/>
      <c r="GX140" s="236"/>
      <c r="GY140" s="236"/>
      <c r="GZ140" s="236"/>
      <c r="HA140" s="236"/>
      <c r="HB140" s="236"/>
      <c r="HC140" s="236"/>
      <c r="HD140" s="236"/>
      <c r="HE140" s="236"/>
      <c r="HF140" s="236"/>
      <c r="HG140" s="236"/>
      <c r="HH140" s="236"/>
      <c r="HI140" s="236"/>
      <c r="HJ140" s="236"/>
      <c r="HK140" s="236"/>
      <c r="HL140" s="236"/>
      <c r="HM140" s="236"/>
      <c r="HN140" s="236"/>
      <c r="HO140" s="236"/>
      <c r="HP140" s="236"/>
      <c r="HQ140" s="236"/>
      <c r="HR140" s="236"/>
      <c r="HS140" s="236"/>
      <c r="HT140" s="236"/>
      <c r="HU140" s="236"/>
      <c r="HV140" s="236"/>
      <c r="HW140" s="236"/>
      <c r="HX140" s="236"/>
      <c r="HY140" s="236"/>
      <c r="HZ140" s="236"/>
      <c r="IA140" s="236"/>
      <c r="IB140" s="236"/>
      <c r="IC140" s="236"/>
      <c r="ID140" s="236"/>
      <c r="IE140" s="236"/>
      <c r="IF140" s="236"/>
      <c r="IG140" s="236"/>
      <c r="IH140" s="236"/>
      <c r="II140" s="236"/>
      <c r="IJ140" s="236"/>
      <c r="IK140" s="236"/>
      <c r="IL140" s="236"/>
      <c r="IM140" s="236"/>
      <c r="IN140" s="236"/>
      <c r="IO140" s="236"/>
      <c r="IP140" s="236"/>
      <c r="IQ140" s="236"/>
      <c r="IR140" s="236"/>
      <c r="IS140" s="236"/>
    </row>
    <row r="141" spans="1:7" ht="22.5" customHeight="1">
      <c r="A141" s="129"/>
      <c r="B141" s="129"/>
      <c r="C141" s="143" t="s">
        <v>357</v>
      </c>
      <c r="D141" s="131">
        <f t="shared" si="9"/>
        <v>600</v>
      </c>
      <c r="E141" s="131">
        <f t="shared" si="9"/>
        <v>600</v>
      </c>
      <c r="F141" s="131">
        <f t="shared" si="9"/>
        <v>600</v>
      </c>
      <c r="G141" s="230">
        <f t="shared" si="8"/>
        <v>100</v>
      </c>
    </row>
    <row r="142" spans="1:7" ht="22.5" customHeight="1">
      <c r="A142" s="129"/>
      <c r="B142" s="129"/>
      <c r="C142" s="92" t="s">
        <v>367</v>
      </c>
      <c r="D142" s="131">
        <f>SUM(D145)</f>
        <v>600</v>
      </c>
      <c r="E142" s="131">
        <f>SUM(E145)</f>
        <v>600</v>
      </c>
      <c r="F142" s="131">
        <f>SUM(F145)</f>
        <v>600</v>
      </c>
      <c r="G142" s="230">
        <f t="shared" si="8"/>
        <v>100</v>
      </c>
    </row>
    <row r="143" spans="1:7" ht="22.5" customHeight="1">
      <c r="A143" s="129"/>
      <c r="B143" s="129">
        <v>75212</v>
      </c>
      <c r="C143" s="92" t="s">
        <v>383</v>
      </c>
      <c r="D143" s="131">
        <f aca="true" t="shared" si="10" ref="D143:F144">SUM(D144)</f>
        <v>600</v>
      </c>
      <c r="E143" s="131">
        <f t="shared" si="10"/>
        <v>600</v>
      </c>
      <c r="F143" s="131">
        <f t="shared" si="10"/>
        <v>600</v>
      </c>
      <c r="G143" s="230">
        <f t="shared" si="8"/>
        <v>100</v>
      </c>
    </row>
    <row r="144" spans="1:7" ht="22.5" customHeight="1">
      <c r="A144" s="129"/>
      <c r="B144" s="129"/>
      <c r="C144" s="143" t="s">
        <v>357</v>
      </c>
      <c r="D144" s="131">
        <f t="shared" si="10"/>
        <v>600</v>
      </c>
      <c r="E144" s="131">
        <f t="shared" si="10"/>
        <v>600</v>
      </c>
      <c r="F144" s="131">
        <f t="shared" si="10"/>
        <v>600</v>
      </c>
      <c r="G144" s="230">
        <f t="shared" si="8"/>
        <v>100</v>
      </c>
    </row>
    <row r="145" spans="1:7" ht="22.5" customHeight="1">
      <c r="A145" s="129"/>
      <c r="B145" s="129"/>
      <c r="C145" s="92" t="s">
        <v>367</v>
      </c>
      <c r="D145" s="131">
        <v>600</v>
      </c>
      <c r="E145" s="131">
        <v>600</v>
      </c>
      <c r="F145" s="235">
        <v>600</v>
      </c>
      <c r="G145" s="230">
        <f t="shared" si="8"/>
        <v>100</v>
      </c>
    </row>
    <row r="146" spans="1:7" ht="30" customHeight="1">
      <c r="A146" s="7">
        <v>754</v>
      </c>
      <c r="B146" s="7"/>
      <c r="C146" s="143" t="s">
        <v>48</v>
      </c>
      <c r="D146" s="127">
        <f>SUM(D147,D152)</f>
        <v>2117877</v>
      </c>
      <c r="E146" s="127">
        <f>SUM(E147,E152)</f>
        <v>2269381</v>
      </c>
      <c r="F146" s="127">
        <f>SUM(F147,F152)</f>
        <v>2252950.6</v>
      </c>
      <c r="G146" s="230">
        <f t="shared" si="8"/>
        <v>99.27599640606844</v>
      </c>
    </row>
    <row r="147" spans="1:7" ht="22.5" customHeight="1">
      <c r="A147" s="7"/>
      <c r="B147" s="7"/>
      <c r="C147" s="143" t="s">
        <v>357</v>
      </c>
      <c r="D147" s="131">
        <f>SUM(D148:D151)</f>
        <v>2042877</v>
      </c>
      <c r="E147" s="131">
        <f>SUM(E148:E151)</f>
        <v>2068381</v>
      </c>
      <c r="F147" s="131">
        <f>SUM(F148:F151)</f>
        <v>2056944.66</v>
      </c>
      <c r="G147" s="230">
        <f t="shared" si="8"/>
        <v>99.44708735963054</v>
      </c>
    </row>
    <row r="148" spans="1:7" ht="22.5" customHeight="1">
      <c r="A148" s="129"/>
      <c r="B148" s="129"/>
      <c r="C148" s="92" t="s">
        <v>358</v>
      </c>
      <c r="D148" s="131">
        <f>SUM(D169,D174,D180)</f>
        <v>1744030</v>
      </c>
      <c r="E148" s="131">
        <f>SUM(E169,E174,E180)</f>
        <v>1764490</v>
      </c>
      <c r="F148" s="131">
        <f>SUM(F169,F174,F180)</f>
        <v>1756691.68</v>
      </c>
      <c r="G148" s="230">
        <f t="shared" si="8"/>
        <v>99.55804113369868</v>
      </c>
    </row>
    <row r="149" spans="1:7" ht="22.5" customHeight="1">
      <c r="A149" s="129"/>
      <c r="B149" s="129"/>
      <c r="C149" s="92" t="s">
        <v>367</v>
      </c>
      <c r="D149" s="131">
        <f>SUM(D157,D170,D177,D181,D185)</f>
        <v>261847</v>
      </c>
      <c r="E149" s="131">
        <f>SUM(E157,E170,E177,E181,E185)</f>
        <v>263562</v>
      </c>
      <c r="F149" s="131">
        <f>SUM(F157,F170,F177,F181,F185)</f>
        <v>259924.96000000002</v>
      </c>
      <c r="G149" s="230">
        <f t="shared" si="8"/>
        <v>98.6200438606476</v>
      </c>
    </row>
    <row r="150" spans="1:7" ht="22.5" customHeight="1">
      <c r="A150" s="129"/>
      <c r="B150" s="129"/>
      <c r="C150" s="92" t="s">
        <v>359</v>
      </c>
      <c r="D150" s="131">
        <f>SUM(D158)</f>
        <v>5000</v>
      </c>
      <c r="E150" s="131">
        <f>SUM(E158)</f>
        <v>5000</v>
      </c>
      <c r="F150" s="131">
        <f>SUM(F158)</f>
        <v>5000</v>
      </c>
      <c r="G150" s="230">
        <f t="shared" si="8"/>
        <v>100</v>
      </c>
    </row>
    <row r="151" spans="1:256" s="236" customFormat="1" ht="22.5" customHeight="1">
      <c r="A151" s="129"/>
      <c r="B151" s="129"/>
      <c r="C151" s="92" t="s">
        <v>360</v>
      </c>
      <c r="D151" s="131">
        <f>SUM(D171,D182)</f>
        <v>32000</v>
      </c>
      <c r="E151" s="131">
        <f>SUM(E171,E182)</f>
        <v>35329</v>
      </c>
      <c r="F151" s="131">
        <f>SUM(F171,F182)</f>
        <v>35328.02</v>
      </c>
      <c r="G151" s="230">
        <f t="shared" si="8"/>
        <v>99.99722607489598</v>
      </c>
      <c r="J151" s="237"/>
      <c r="IT151" s="84"/>
      <c r="IU151" s="84"/>
      <c r="IV151" s="84"/>
    </row>
    <row r="152" spans="1:7" ht="22.5" customHeight="1">
      <c r="A152" s="7"/>
      <c r="B152" s="7"/>
      <c r="C152" s="143" t="s">
        <v>361</v>
      </c>
      <c r="D152" s="131">
        <f>SUM(D153:D154)</f>
        <v>75000</v>
      </c>
      <c r="E152" s="131">
        <f>SUM(E153:E154)</f>
        <v>201000</v>
      </c>
      <c r="F152" s="131">
        <f>SUM(F153:F154)</f>
        <v>196005.94</v>
      </c>
      <c r="G152" s="230">
        <f t="shared" si="8"/>
        <v>97.51539303482588</v>
      </c>
    </row>
    <row r="153" spans="1:7" ht="22.5" customHeight="1">
      <c r="A153" s="129"/>
      <c r="B153" s="129"/>
      <c r="C153" s="92" t="s">
        <v>362</v>
      </c>
      <c r="D153" s="200">
        <f>SUM(D187)</f>
        <v>50000</v>
      </c>
      <c r="E153" s="200">
        <f>SUM(E187)</f>
        <v>135000</v>
      </c>
      <c r="F153" s="200">
        <f>SUM(F187)</f>
        <v>133266.05</v>
      </c>
      <c r="G153" s="230">
        <f t="shared" si="8"/>
        <v>98.71559259259259</v>
      </c>
    </row>
    <row r="154" spans="1:7" ht="22.5" customHeight="1">
      <c r="A154" s="129"/>
      <c r="B154" s="129"/>
      <c r="C154" s="92" t="s">
        <v>210</v>
      </c>
      <c r="D154" s="131">
        <f>SUM(D160,D163,D166)</f>
        <v>25000</v>
      </c>
      <c r="E154" s="131">
        <f>SUM(E160,E163,E166)</f>
        <v>66000</v>
      </c>
      <c r="F154" s="131">
        <f>SUM(F160,F163,F166)</f>
        <v>62739.89</v>
      </c>
      <c r="G154" s="230">
        <f t="shared" si="8"/>
        <v>95.06043939393939</v>
      </c>
    </row>
    <row r="155" spans="1:7" ht="22.5" customHeight="1">
      <c r="A155" s="129"/>
      <c r="B155" s="129">
        <v>75404</v>
      </c>
      <c r="C155" s="92" t="s">
        <v>309</v>
      </c>
      <c r="D155" s="131">
        <f>SUM(D156,D159)</f>
        <v>20000</v>
      </c>
      <c r="E155" s="131">
        <f>SUM(E156,E159)</f>
        <v>42500</v>
      </c>
      <c r="F155" s="131">
        <f>SUM(F156,F159)</f>
        <v>39239.89</v>
      </c>
      <c r="G155" s="230">
        <f t="shared" si="8"/>
        <v>92.32915294117647</v>
      </c>
    </row>
    <row r="156" spans="1:7" ht="22.5" customHeight="1">
      <c r="A156" s="129"/>
      <c r="B156" s="129"/>
      <c r="C156" s="143" t="s">
        <v>357</v>
      </c>
      <c r="D156" s="131">
        <f>SUM(D157:D158)</f>
        <v>20000</v>
      </c>
      <c r="E156" s="131">
        <f>SUM(E157:E158)</f>
        <v>5000</v>
      </c>
      <c r="F156" s="131">
        <f>SUM(F157:F158)</f>
        <v>5000</v>
      </c>
      <c r="G156" s="230">
        <f t="shared" si="8"/>
        <v>100</v>
      </c>
    </row>
    <row r="157" spans="1:7" ht="22.5" customHeight="1">
      <c r="A157" s="129"/>
      <c r="B157" s="129"/>
      <c r="C157" s="92" t="s">
        <v>367</v>
      </c>
      <c r="D157" s="131">
        <v>15000</v>
      </c>
      <c r="E157" s="131">
        <v>0</v>
      </c>
      <c r="F157" s="131">
        <v>0</v>
      </c>
      <c r="G157" s="239" t="s">
        <v>18</v>
      </c>
    </row>
    <row r="158" spans="1:7" ht="22.5" customHeight="1">
      <c r="A158" s="129"/>
      <c r="B158" s="129"/>
      <c r="C158" s="92" t="s">
        <v>359</v>
      </c>
      <c r="D158" s="200">
        <v>5000</v>
      </c>
      <c r="E158" s="200">
        <v>5000</v>
      </c>
      <c r="F158" s="235">
        <v>5000</v>
      </c>
      <c r="G158" s="230">
        <f t="shared" si="8"/>
        <v>100</v>
      </c>
    </row>
    <row r="159" spans="1:7" ht="22.5" customHeight="1">
      <c r="A159" s="129"/>
      <c r="B159" s="129"/>
      <c r="C159" s="143" t="s">
        <v>361</v>
      </c>
      <c r="D159" s="200">
        <f>SUM(D160)</f>
        <v>0</v>
      </c>
      <c r="E159" s="200">
        <f>SUM(E160)</f>
        <v>37500</v>
      </c>
      <c r="F159" s="200">
        <f>SUM(F160)</f>
        <v>34239.89</v>
      </c>
      <c r="G159" s="230">
        <f t="shared" si="8"/>
        <v>91.30637333333334</v>
      </c>
    </row>
    <row r="160" spans="1:7" ht="22.5" customHeight="1">
      <c r="A160" s="129"/>
      <c r="B160" s="129"/>
      <c r="C160" s="92" t="s">
        <v>210</v>
      </c>
      <c r="D160" s="200">
        <v>0</v>
      </c>
      <c r="E160" s="200">
        <v>37500</v>
      </c>
      <c r="F160" s="235">
        <v>34239.89</v>
      </c>
      <c r="G160" s="230">
        <f t="shared" si="8"/>
        <v>91.30637333333334</v>
      </c>
    </row>
    <row r="161" spans="1:7" ht="39" customHeight="1">
      <c r="A161" s="129"/>
      <c r="B161" s="129">
        <v>75410</v>
      </c>
      <c r="C161" s="92" t="s">
        <v>462</v>
      </c>
      <c r="D161" s="131">
        <f aca="true" t="shared" si="11" ref="D161:F162">SUM(D162)</f>
        <v>25000</v>
      </c>
      <c r="E161" s="131">
        <f t="shared" si="11"/>
        <v>0</v>
      </c>
      <c r="F161" s="131">
        <f t="shared" si="11"/>
        <v>0</v>
      </c>
      <c r="G161" s="239" t="s">
        <v>18</v>
      </c>
    </row>
    <row r="162" spans="1:7" ht="22.5" customHeight="1">
      <c r="A162" s="129"/>
      <c r="B162" s="129"/>
      <c r="C162" s="143" t="s">
        <v>361</v>
      </c>
      <c r="D162" s="131">
        <f t="shared" si="11"/>
        <v>25000</v>
      </c>
      <c r="E162" s="131">
        <f t="shared" si="11"/>
        <v>0</v>
      </c>
      <c r="F162" s="131">
        <f t="shared" si="11"/>
        <v>0</v>
      </c>
      <c r="G162" s="239" t="s">
        <v>18</v>
      </c>
    </row>
    <row r="163" spans="1:7" ht="22.5" customHeight="1">
      <c r="A163" s="129"/>
      <c r="B163" s="129"/>
      <c r="C163" s="92" t="s">
        <v>210</v>
      </c>
      <c r="D163" s="131">
        <v>25000</v>
      </c>
      <c r="E163" s="131">
        <v>0</v>
      </c>
      <c r="F163" s="235">
        <v>0</v>
      </c>
      <c r="G163" s="239" t="s">
        <v>18</v>
      </c>
    </row>
    <row r="164" spans="1:7" ht="22.5" customHeight="1">
      <c r="A164" s="129"/>
      <c r="B164" s="129">
        <v>75411</v>
      </c>
      <c r="C164" s="92" t="s">
        <v>465</v>
      </c>
      <c r="D164" s="131">
        <f aca="true" t="shared" si="12" ref="D164:F165">SUM(D165)</f>
        <v>0</v>
      </c>
      <c r="E164" s="131">
        <f t="shared" si="12"/>
        <v>28500</v>
      </c>
      <c r="F164" s="131">
        <f t="shared" si="12"/>
        <v>28500</v>
      </c>
      <c r="G164" s="230">
        <f t="shared" si="8"/>
        <v>100</v>
      </c>
    </row>
    <row r="165" spans="1:7" ht="22.5" customHeight="1">
      <c r="A165" s="129"/>
      <c r="B165" s="129"/>
      <c r="C165" s="143" t="s">
        <v>361</v>
      </c>
      <c r="D165" s="131">
        <f t="shared" si="12"/>
        <v>0</v>
      </c>
      <c r="E165" s="131">
        <f t="shared" si="12"/>
        <v>28500</v>
      </c>
      <c r="F165" s="131">
        <f t="shared" si="12"/>
        <v>28500</v>
      </c>
      <c r="G165" s="230">
        <f t="shared" si="8"/>
        <v>100</v>
      </c>
    </row>
    <row r="166" spans="1:7" ht="22.5" customHeight="1">
      <c r="A166" s="129"/>
      <c r="B166" s="129"/>
      <c r="C166" s="92" t="s">
        <v>210</v>
      </c>
      <c r="D166" s="131">
        <v>0</v>
      </c>
      <c r="E166" s="131">
        <v>28500</v>
      </c>
      <c r="F166" s="235">
        <v>28500</v>
      </c>
      <c r="G166" s="230">
        <f t="shared" si="8"/>
        <v>100</v>
      </c>
    </row>
    <row r="167" spans="1:256" s="236" customFormat="1" ht="22.5" customHeight="1">
      <c r="A167" s="129"/>
      <c r="B167" s="129">
        <v>75412</v>
      </c>
      <c r="C167" s="92" t="s">
        <v>168</v>
      </c>
      <c r="D167" s="131">
        <f>SUM(D168)</f>
        <v>68100</v>
      </c>
      <c r="E167" s="131">
        <f>SUM(E168)</f>
        <v>66600</v>
      </c>
      <c r="F167" s="235">
        <f>SUM(F168)</f>
        <v>66524.12</v>
      </c>
      <c r="G167" s="230">
        <f t="shared" si="8"/>
        <v>99.88606606606606</v>
      </c>
      <c r="J167" s="237"/>
      <c r="IT167" s="84"/>
      <c r="IU167" s="84"/>
      <c r="IV167" s="84"/>
    </row>
    <row r="168" spans="1:7" ht="22.5" customHeight="1">
      <c r="A168" s="7"/>
      <c r="B168" s="7"/>
      <c r="C168" s="143" t="s">
        <v>357</v>
      </c>
      <c r="D168" s="131">
        <f>SUM(D169:D171)</f>
        <v>68100</v>
      </c>
      <c r="E168" s="131">
        <f>SUM(E169:E171)</f>
        <v>66600</v>
      </c>
      <c r="F168" s="131">
        <f>SUM(F169:F171)</f>
        <v>66524.12</v>
      </c>
      <c r="G168" s="230">
        <f t="shared" si="8"/>
        <v>99.88606606606606</v>
      </c>
    </row>
    <row r="169" spans="1:7" ht="22.5" customHeight="1">
      <c r="A169" s="129"/>
      <c r="B169" s="129"/>
      <c r="C169" s="92" t="s">
        <v>358</v>
      </c>
      <c r="D169" s="131">
        <v>23600</v>
      </c>
      <c r="E169" s="131">
        <v>26560</v>
      </c>
      <c r="F169" s="235">
        <v>26522.93</v>
      </c>
      <c r="G169" s="230">
        <f t="shared" si="8"/>
        <v>99.86042921686747</v>
      </c>
    </row>
    <row r="170" spans="1:7" ht="22.5" customHeight="1">
      <c r="A170" s="129"/>
      <c r="B170" s="129"/>
      <c r="C170" s="92" t="s">
        <v>367</v>
      </c>
      <c r="D170" s="131">
        <v>44500</v>
      </c>
      <c r="E170" s="131">
        <v>39540</v>
      </c>
      <c r="F170" s="235">
        <v>39501.19</v>
      </c>
      <c r="G170" s="230">
        <f t="shared" si="8"/>
        <v>99.90184623166415</v>
      </c>
    </row>
    <row r="171" spans="1:7" ht="22.5" customHeight="1">
      <c r="A171" s="129"/>
      <c r="B171" s="129"/>
      <c r="C171" s="92" t="s">
        <v>360</v>
      </c>
      <c r="D171" s="131">
        <v>0</v>
      </c>
      <c r="E171" s="131">
        <v>500</v>
      </c>
      <c r="F171" s="235">
        <v>500</v>
      </c>
      <c r="G171" s="230">
        <f t="shared" si="8"/>
        <v>100</v>
      </c>
    </row>
    <row r="172" spans="1:7" ht="27" customHeight="1">
      <c r="A172" s="129"/>
      <c r="B172" s="129">
        <v>75413</v>
      </c>
      <c r="C172" s="92" t="s">
        <v>169</v>
      </c>
      <c r="D172" s="131">
        <f aca="true" t="shared" si="13" ref="D172:F173">SUM(D173)</f>
        <v>2000</v>
      </c>
      <c r="E172" s="131">
        <f t="shared" si="13"/>
        <v>2320</v>
      </c>
      <c r="F172" s="235">
        <f t="shared" si="13"/>
        <v>2297.23</v>
      </c>
      <c r="G172" s="230">
        <f t="shared" si="8"/>
        <v>99.01853448275862</v>
      </c>
    </row>
    <row r="173" spans="1:256" s="236" customFormat="1" ht="22.5" customHeight="1">
      <c r="A173" s="7"/>
      <c r="B173" s="7"/>
      <c r="C173" s="143" t="s">
        <v>357</v>
      </c>
      <c r="D173" s="131">
        <f t="shared" si="13"/>
        <v>2000</v>
      </c>
      <c r="E173" s="131">
        <f t="shared" si="13"/>
        <v>2320</v>
      </c>
      <c r="F173" s="131">
        <f t="shared" si="13"/>
        <v>2297.23</v>
      </c>
      <c r="G173" s="230">
        <f t="shared" si="8"/>
        <v>99.01853448275862</v>
      </c>
      <c r="J173" s="237"/>
      <c r="IT173" s="84"/>
      <c r="IU173" s="84"/>
      <c r="IV173" s="84"/>
    </row>
    <row r="174" spans="1:7" ht="22.5" customHeight="1">
      <c r="A174" s="129"/>
      <c r="B174" s="129"/>
      <c r="C174" s="92" t="s">
        <v>358</v>
      </c>
      <c r="D174" s="131">
        <v>2000</v>
      </c>
      <c r="E174" s="131">
        <v>2320</v>
      </c>
      <c r="F174" s="235">
        <v>2297.23</v>
      </c>
      <c r="G174" s="230">
        <f t="shared" si="8"/>
        <v>99.01853448275862</v>
      </c>
    </row>
    <row r="175" spans="1:7" ht="22.5" customHeight="1">
      <c r="A175" s="129"/>
      <c r="B175" s="129">
        <v>75414</v>
      </c>
      <c r="C175" s="92" t="s">
        <v>49</v>
      </c>
      <c r="D175" s="131">
        <f>SUM(D176)</f>
        <v>6750</v>
      </c>
      <c r="E175" s="131">
        <f>SUM(E176)</f>
        <v>6750</v>
      </c>
      <c r="F175" s="131">
        <f>SUM(F176)</f>
        <v>6705.5</v>
      </c>
      <c r="G175" s="230">
        <f t="shared" si="8"/>
        <v>99.34074074074074</v>
      </c>
    </row>
    <row r="176" spans="1:7" ht="22.5" customHeight="1">
      <c r="A176" s="7"/>
      <c r="B176" s="7"/>
      <c r="C176" s="143" t="s">
        <v>357</v>
      </c>
      <c r="D176" s="131">
        <f>SUM(D177:D177)</f>
        <v>6750</v>
      </c>
      <c r="E176" s="131">
        <f>SUM(E177:E177)</f>
        <v>6750</v>
      </c>
      <c r="F176" s="235">
        <f>SUM(F177:F177)</f>
        <v>6705.5</v>
      </c>
      <c r="G176" s="230">
        <f t="shared" si="8"/>
        <v>99.34074074074074</v>
      </c>
    </row>
    <row r="177" spans="1:7" ht="22.5" customHeight="1">
      <c r="A177" s="129"/>
      <c r="B177" s="129"/>
      <c r="C177" s="92" t="s">
        <v>367</v>
      </c>
      <c r="D177" s="131">
        <v>6750</v>
      </c>
      <c r="E177" s="131">
        <v>6750</v>
      </c>
      <c r="F177" s="235">
        <v>6705.5</v>
      </c>
      <c r="G177" s="230">
        <f t="shared" si="8"/>
        <v>99.34074074074074</v>
      </c>
    </row>
    <row r="178" spans="1:256" s="236" customFormat="1" ht="22.5" customHeight="1">
      <c r="A178" s="129"/>
      <c r="B178" s="129">
        <v>75416</v>
      </c>
      <c r="C178" s="92" t="s">
        <v>387</v>
      </c>
      <c r="D178" s="131">
        <f>SUM(D179)</f>
        <v>1925527</v>
      </c>
      <c r="E178" s="131">
        <f>SUM(E179)</f>
        <v>1967211</v>
      </c>
      <c r="F178" s="131">
        <f>SUM(F179)</f>
        <v>1959459.98</v>
      </c>
      <c r="G178" s="230">
        <f t="shared" si="8"/>
        <v>99.60598939310526</v>
      </c>
      <c r="J178" s="237"/>
      <c r="IT178" s="84"/>
      <c r="IU178" s="84"/>
      <c r="IV178" s="84"/>
    </row>
    <row r="179" spans="1:7" ht="22.5" customHeight="1">
      <c r="A179" s="7"/>
      <c r="B179" s="7"/>
      <c r="C179" s="143" t="s">
        <v>357</v>
      </c>
      <c r="D179" s="131">
        <f>SUM(D180:D182)</f>
        <v>1925527</v>
      </c>
      <c r="E179" s="131">
        <f>SUM(E180:E182)</f>
        <v>1967211</v>
      </c>
      <c r="F179" s="131">
        <f>SUM(F180:F182)</f>
        <v>1959459.98</v>
      </c>
      <c r="G179" s="230">
        <f t="shared" si="8"/>
        <v>99.60598939310526</v>
      </c>
    </row>
    <row r="180" spans="1:7" ht="22.5" customHeight="1">
      <c r="A180" s="129"/>
      <c r="B180" s="129"/>
      <c r="C180" s="92" t="s">
        <v>358</v>
      </c>
      <c r="D180" s="131">
        <v>1718430</v>
      </c>
      <c r="E180" s="131">
        <v>1735610</v>
      </c>
      <c r="F180" s="235">
        <v>1727871.52</v>
      </c>
      <c r="G180" s="230">
        <f t="shared" si="8"/>
        <v>99.55413485748527</v>
      </c>
    </row>
    <row r="181" spans="1:256" s="236" customFormat="1" ht="22.5" customHeight="1">
      <c r="A181" s="129"/>
      <c r="B181" s="129"/>
      <c r="C181" s="92" t="s">
        <v>367</v>
      </c>
      <c r="D181" s="131">
        <v>175097</v>
      </c>
      <c r="E181" s="131">
        <v>196772</v>
      </c>
      <c r="F181" s="235">
        <v>196760.44</v>
      </c>
      <c r="G181" s="230">
        <f t="shared" si="8"/>
        <v>99.99412518041186</v>
      </c>
      <c r="J181" s="237"/>
      <c r="IT181" s="84"/>
      <c r="IU181" s="84"/>
      <c r="IV181" s="84"/>
    </row>
    <row r="182" spans="1:7" ht="22.5" customHeight="1">
      <c r="A182" s="129"/>
      <c r="B182" s="129"/>
      <c r="C182" s="92" t="s">
        <v>360</v>
      </c>
      <c r="D182" s="131">
        <v>32000</v>
      </c>
      <c r="E182" s="131">
        <v>34829</v>
      </c>
      <c r="F182" s="235">
        <v>34828.02</v>
      </c>
      <c r="G182" s="230">
        <f t="shared" si="8"/>
        <v>99.99718625283526</v>
      </c>
    </row>
    <row r="183" spans="1:7" ht="22.5" customHeight="1">
      <c r="A183" s="129"/>
      <c r="B183" s="129">
        <v>75495</v>
      </c>
      <c r="C183" s="92" t="s">
        <v>10</v>
      </c>
      <c r="D183" s="131">
        <f>SUM(D184,D186)</f>
        <v>70500</v>
      </c>
      <c r="E183" s="131">
        <f>SUM(E184,E186)</f>
        <v>155500</v>
      </c>
      <c r="F183" s="131">
        <f>SUM(F184,F186)</f>
        <v>150223.88</v>
      </c>
      <c r="G183" s="230">
        <f t="shared" si="8"/>
        <v>96.60699678456592</v>
      </c>
    </row>
    <row r="184" spans="1:7" ht="22.5" customHeight="1">
      <c r="A184" s="7"/>
      <c r="B184" s="7"/>
      <c r="C184" s="143" t="s">
        <v>357</v>
      </c>
      <c r="D184" s="200">
        <f>SUM(D185:D185)</f>
        <v>20500</v>
      </c>
      <c r="E184" s="200">
        <f>SUM(E185:E185)</f>
        <v>20500</v>
      </c>
      <c r="F184" s="200">
        <f>SUM(F185:F185)</f>
        <v>16957.83</v>
      </c>
      <c r="G184" s="230">
        <f t="shared" si="8"/>
        <v>82.72112195121952</v>
      </c>
    </row>
    <row r="185" spans="1:256" s="236" customFormat="1" ht="22.5" customHeight="1">
      <c r="A185" s="129"/>
      <c r="B185" s="129"/>
      <c r="C185" s="92" t="s">
        <v>367</v>
      </c>
      <c r="D185" s="131">
        <v>20500</v>
      </c>
      <c r="E185" s="131">
        <v>20500</v>
      </c>
      <c r="F185" s="235">
        <v>16957.83</v>
      </c>
      <c r="G185" s="230">
        <f t="shared" si="8"/>
        <v>82.72112195121952</v>
      </c>
      <c r="J185" s="237"/>
      <c r="IT185" s="84"/>
      <c r="IU185" s="84"/>
      <c r="IV185" s="84"/>
    </row>
    <row r="186" spans="1:7" ht="22.5" customHeight="1">
      <c r="A186" s="7"/>
      <c r="B186" s="7"/>
      <c r="C186" s="143" t="s">
        <v>361</v>
      </c>
      <c r="D186" s="200">
        <f>SUM(D187:D187)</f>
        <v>50000</v>
      </c>
      <c r="E186" s="200">
        <f>SUM(E187:E187)</f>
        <v>135000</v>
      </c>
      <c r="F186" s="200">
        <f>SUM(F187:F187)</f>
        <v>133266.05</v>
      </c>
      <c r="G186" s="230">
        <f t="shared" si="8"/>
        <v>98.71559259259259</v>
      </c>
    </row>
    <row r="187" spans="1:256" s="236" customFormat="1" ht="22.5" customHeight="1">
      <c r="A187" s="129"/>
      <c r="B187" s="129"/>
      <c r="C187" s="92" t="s">
        <v>362</v>
      </c>
      <c r="D187" s="131">
        <v>50000</v>
      </c>
      <c r="E187" s="131">
        <v>135000</v>
      </c>
      <c r="F187" s="235">
        <v>133266.05</v>
      </c>
      <c r="G187" s="230">
        <f t="shared" si="8"/>
        <v>98.71559259259259</v>
      </c>
      <c r="J187" s="237"/>
      <c r="IT187" s="84"/>
      <c r="IU187" s="84"/>
      <c r="IV187" s="84"/>
    </row>
    <row r="188" spans="1:7" ht="22.5" customHeight="1">
      <c r="A188" s="87">
        <v>757</v>
      </c>
      <c r="B188" s="87"/>
      <c r="C188" s="143" t="s">
        <v>170</v>
      </c>
      <c r="D188" s="146">
        <f>SUM(D192,D195)</f>
        <v>4629300</v>
      </c>
      <c r="E188" s="146">
        <f>SUM(E192,E195)</f>
        <v>4499300</v>
      </c>
      <c r="F188" s="146">
        <f>SUM(F192,F195)</f>
        <v>3350932.05</v>
      </c>
      <c r="G188" s="230">
        <f aca="true" t="shared" si="14" ref="G188:G244">F188/E188*100</f>
        <v>74.47674193763474</v>
      </c>
    </row>
    <row r="189" spans="1:7" ht="22.5" customHeight="1">
      <c r="A189" s="7"/>
      <c r="B189" s="7"/>
      <c r="C189" s="143" t="s">
        <v>357</v>
      </c>
      <c r="D189" s="131">
        <f>SUM(D190:D191)</f>
        <v>4629300</v>
      </c>
      <c r="E189" s="131">
        <f>SUM(E190:E191)</f>
        <v>4499300</v>
      </c>
      <c r="F189" s="131">
        <f>SUM(F190:F191)</f>
        <v>3350932.05</v>
      </c>
      <c r="G189" s="230">
        <f t="shared" si="14"/>
        <v>74.47674193763474</v>
      </c>
    </row>
    <row r="190" spans="1:7" ht="22.5" customHeight="1">
      <c r="A190" s="7"/>
      <c r="B190" s="7"/>
      <c r="C190" s="92" t="s">
        <v>379</v>
      </c>
      <c r="D190" s="131">
        <f>SUM(D197)</f>
        <v>130000</v>
      </c>
      <c r="E190" s="131">
        <f>SUM(E197)</f>
        <v>0</v>
      </c>
      <c r="F190" s="131">
        <f>SUM(F197)</f>
        <v>0</v>
      </c>
      <c r="G190" s="239" t="s">
        <v>18</v>
      </c>
    </row>
    <row r="191" spans="1:256" s="236" customFormat="1" ht="22.5" customHeight="1">
      <c r="A191" s="129"/>
      <c r="B191" s="129"/>
      <c r="C191" s="92" t="s">
        <v>364</v>
      </c>
      <c r="D191" s="131">
        <f>SUM(D194)</f>
        <v>4499300</v>
      </c>
      <c r="E191" s="131">
        <f>SUM(E194)</f>
        <v>4499300</v>
      </c>
      <c r="F191" s="131">
        <f>SUM(F194)</f>
        <v>3350932.05</v>
      </c>
      <c r="G191" s="230">
        <f t="shared" si="14"/>
        <v>74.47674193763474</v>
      </c>
      <c r="J191" s="237"/>
      <c r="IT191" s="84"/>
      <c r="IU191" s="84"/>
      <c r="IV191" s="84"/>
    </row>
    <row r="192" spans="1:7" ht="36.75" customHeight="1">
      <c r="A192" s="133"/>
      <c r="B192" s="133">
        <v>75702</v>
      </c>
      <c r="C192" s="92" t="s">
        <v>171</v>
      </c>
      <c r="D192" s="135">
        <f>SUM(D193)</f>
        <v>4499300</v>
      </c>
      <c r="E192" s="135">
        <f>SUM(E193)</f>
        <v>4499300</v>
      </c>
      <c r="F192" s="238">
        <f>SUM(F193)</f>
        <v>3350932.05</v>
      </c>
      <c r="G192" s="230">
        <f t="shared" si="14"/>
        <v>74.47674193763474</v>
      </c>
    </row>
    <row r="193" spans="1:7" ht="23.25" customHeight="1">
      <c r="A193" s="7"/>
      <c r="B193" s="7"/>
      <c r="C193" s="143" t="s">
        <v>357</v>
      </c>
      <c r="D193" s="131">
        <f>SUM(D194:D194)</f>
        <v>4499300</v>
      </c>
      <c r="E193" s="131">
        <f>SUM(E194:E194)</f>
        <v>4499300</v>
      </c>
      <c r="F193" s="131">
        <f>SUM(F194:F194)</f>
        <v>3350932.05</v>
      </c>
      <c r="G193" s="230">
        <f t="shared" si="14"/>
        <v>74.47674193763474</v>
      </c>
    </row>
    <row r="194" spans="1:256" s="236" customFormat="1" ht="22.5" customHeight="1">
      <c r="A194" s="129"/>
      <c r="B194" s="129"/>
      <c r="C194" s="92" t="s">
        <v>364</v>
      </c>
      <c r="D194" s="131">
        <v>4499300</v>
      </c>
      <c r="E194" s="131">
        <v>4499300</v>
      </c>
      <c r="F194" s="235">
        <v>3350932.05</v>
      </c>
      <c r="G194" s="230">
        <f t="shared" si="14"/>
        <v>74.47674193763474</v>
      </c>
      <c r="J194" s="237"/>
      <c r="IT194" s="84"/>
      <c r="IU194" s="84"/>
      <c r="IV194" s="84"/>
    </row>
    <row r="195" spans="1:256" s="236" customFormat="1" ht="37.5" customHeight="1">
      <c r="A195" s="129"/>
      <c r="B195" s="129">
        <v>75704</v>
      </c>
      <c r="C195" s="92" t="s">
        <v>389</v>
      </c>
      <c r="D195" s="131">
        <f aca="true" t="shared" si="15" ref="D195:F196">SUM(D196)</f>
        <v>130000</v>
      </c>
      <c r="E195" s="131">
        <f t="shared" si="15"/>
        <v>0</v>
      </c>
      <c r="F195" s="131">
        <f t="shared" si="15"/>
        <v>0</v>
      </c>
      <c r="G195" s="239" t="s">
        <v>18</v>
      </c>
      <c r="J195" s="237"/>
      <c r="IT195" s="84"/>
      <c r="IU195" s="84"/>
      <c r="IV195" s="84"/>
    </row>
    <row r="196" spans="1:256" s="236" customFormat="1" ht="22.5" customHeight="1">
      <c r="A196" s="129"/>
      <c r="B196" s="129"/>
      <c r="C196" s="143" t="s">
        <v>357</v>
      </c>
      <c r="D196" s="131">
        <f t="shared" si="15"/>
        <v>130000</v>
      </c>
      <c r="E196" s="131">
        <f t="shared" si="15"/>
        <v>0</v>
      </c>
      <c r="F196" s="131">
        <f t="shared" si="15"/>
        <v>0</v>
      </c>
      <c r="G196" s="239" t="s">
        <v>18</v>
      </c>
      <c r="J196" s="237"/>
      <c r="IT196" s="84"/>
      <c r="IU196" s="84"/>
      <c r="IV196" s="84"/>
    </row>
    <row r="197" spans="1:256" s="236" customFormat="1" ht="22.5" customHeight="1">
      <c r="A197" s="129"/>
      <c r="B197" s="129"/>
      <c r="C197" s="92" t="s">
        <v>379</v>
      </c>
      <c r="D197" s="131">
        <v>130000</v>
      </c>
      <c r="E197" s="131">
        <v>0</v>
      </c>
      <c r="F197" s="235">
        <v>0</v>
      </c>
      <c r="G197" s="239" t="s">
        <v>18</v>
      </c>
      <c r="J197" s="237"/>
      <c r="IT197" s="84"/>
      <c r="IU197" s="84"/>
      <c r="IV197" s="84"/>
    </row>
    <row r="198" spans="1:7" ht="22.5" customHeight="1">
      <c r="A198" s="87">
        <v>758</v>
      </c>
      <c r="B198" s="87"/>
      <c r="C198" s="143" t="s">
        <v>91</v>
      </c>
      <c r="D198" s="146">
        <f>SUM(D201)</f>
        <v>540000</v>
      </c>
      <c r="E198" s="146">
        <f>SUM(E201)</f>
        <v>421215</v>
      </c>
      <c r="F198" s="146">
        <f>SUM(F201)</f>
        <v>0</v>
      </c>
      <c r="G198" s="230">
        <f t="shared" si="14"/>
        <v>0</v>
      </c>
    </row>
    <row r="199" spans="1:7" ht="22.5" customHeight="1">
      <c r="A199" s="87"/>
      <c r="B199" s="87"/>
      <c r="C199" s="143" t="s">
        <v>357</v>
      </c>
      <c r="D199" s="135">
        <f>SUM(D200)</f>
        <v>540000</v>
      </c>
      <c r="E199" s="135">
        <f>SUM(E200)</f>
        <v>421215</v>
      </c>
      <c r="F199" s="238">
        <f>SUM(F200)</f>
        <v>0</v>
      </c>
      <c r="G199" s="230">
        <f t="shared" si="14"/>
        <v>0</v>
      </c>
    </row>
    <row r="200" spans="1:256" s="236" customFormat="1" ht="22.5" customHeight="1">
      <c r="A200" s="133"/>
      <c r="B200" s="133"/>
      <c r="C200" s="92" t="s">
        <v>367</v>
      </c>
      <c r="D200" s="135">
        <f>SUM(D203)</f>
        <v>540000</v>
      </c>
      <c r="E200" s="135">
        <f>SUM(E203)</f>
        <v>421215</v>
      </c>
      <c r="F200" s="135">
        <f>SUM(F203)</f>
        <v>0</v>
      </c>
      <c r="G200" s="230">
        <f t="shared" si="14"/>
        <v>0</v>
      </c>
      <c r="J200" s="237"/>
      <c r="IT200" s="84"/>
      <c r="IU200" s="84"/>
      <c r="IV200" s="84"/>
    </row>
    <row r="201" spans="1:7" ht="22.5" customHeight="1">
      <c r="A201" s="129"/>
      <c r="B201" s="129">
        <v>75818</v>
      </c>
      <c r="C201" s="92" t="s">
        <v>172</v>
      </c>
      <c r="D201" s="131">
        <f aca="true" t="shared" si="16" ref="D201:F202">SUM(D202)</f>
        <v>540000</v>
      </c>
      <c r="E201" s="131">
        <f t="shared" si="16"/>
        <v>421215</v>
      </c>
      <c r="F201" s="235">
        <f t="shared" si="16"/>
        <v>0</v>
      </c>
      <c r="G201" s="230">
        <f t="shared" si="14"/>
        <v>0</v>
      </c>
    </row>
    <row r="202" spans="1:7" ht="22.5" customHeight="1">
      <c r="A202" s="87"/>
      <c r="B202" s="87"/>
      <c r="C202" s="143" t="s">
        <v>357</v>
      </c>
      <c r="D202" s="135">
        <f t="shared" si="16"/>
        <v>540000</v>
      </c>
      <c r="E202" s="135">
        <f t="shared" si="16"/>
        <v>421215</v>
      </c>
      <c r="F202" s="238">
        <f t="shared" si="16"/>
        <v>0</v>
      </c>
      <c r="G202" s="230">
        <f t="shared" si="14"/>
        <v>0</v>
      </c>
    </row>
    <row r="203" spans="1:256" s="236" customFormat="1" ht="22.5" customHeight="1">
      <c r="A203" s="133"/>
      <c r="B203" s="133"/>
      <c r="C203" s="92" t="s">
        <v>367</v>
      </c>
      <c r="D203" s="135">
        <v>540000</v>
      </c>
      <c r="E203" s="135">
        <v>421215</v>
      </c>
      <c r="F203" s="238">
        <v>0</v>
      </c>
      <c r="G203" s="230">
        <f t="shared" si="14"/>
        <v>0</v>
      </c>
      <c r="J203" s="237"/>
      <c r="IT203" s="84"/>
      <c r="IU203" s="84"/>
      <c r="IV203" s="84"/>
    </row>
    <row r="204" spans="1:7" ht="22.5" customHeight="1">
      <c r="A204" s="7">
        <v>801</v>
      </c>
      <c r="B204" s="7"/>
      <c r="C204" s="143" t="s">
        <v>173</v>
      </c>
      <c r="D204" s="127">
        <f>SUM(D205,D210)</f>
        <v>52055941</v>
      </c>
      <c r="E204" s="127">
        <f>SUM(E205,E210)</f>
        <v>53100932</v>
      </c>
      <c r="F204" s="127">
        <f>SUM(F205,F210)</f>
        <v>49623296.96999999</v>
      </c>
      <c r="G204" s="230">
        <f t="shared" si="14"/>
        <v>93.45089643624333</v>
      </c>
    </row>
    <row r="205" spans="1:7" ht="22.5" customHeight="1">
      <c r="A205" s="7"/>
      <c r="B205" s="7"/>
      <c r="C205" s="143" t="s">
        <v>357</v>
      </c>
      <c r="D205" s="131">
        <f>SUM(D206:D209)</f>
        <v>51820941</v>
      </c>
      <c r="E205" s="131">
        <f>SUM(E206:E209)</f>
        <v>52808420</v>
      </c>
      <c r="F205" s="131">
        <f>SUM(F206:F209)</f>
        <v>49331070.419999994</v>
      </c>
      <c r="G205" s="230">
        <f t="shared" si="14"/>
        <v>93.41516072626295</v>
      </c>
    </row>
    <row r="206" spans="1:7" ht="22.5" customHeight="1">
      <c r="A206" s="129"/>
      <c r="B206" s="129"/>
      <c r="C206" s="92" t="s">
        <v>358</v>
      </c>
      <c r="D206" s="131">
        <f>SUM(D214,D220,D225,D233,D244,D248)</f>
        <v>35791149</v>
      </c>
      <c r="E206" s="131">
        <f>SUM(E214,E220,E225,E233,E244,E248)</f>
        <v>36342391</v>
      </c>
      <c r="F206" s="131">
        <f>SUM(F214,F220,F225,F233,F244,F248)</f>
        <v>34603103.97</v>
      </c>
      <c r="G206" s="230">
        <f t="shared" si="14"/>
        <v>95.21416455510591</v>
      </c>
    </row>
    <row r="207" spans="1:7" ht="22.5" customHeight="1">
      <c r="A207" s="129"/>
      <c r="B207" s="129"/>
      <c r="C207" s="92" t="s">
        <v>367</v>
      </c>
      <c r="D207" s="131">
        <f>SUM(D215,D221,D226,D234,D241,D245,D249)</f>
        <v>7097246</v>
      </c>
      <c r="E207" s="131">
        <f>SUM(E215,E221,E226,E234,E241,E245,E249)</f>
        <v>7467589</v>
      </c>
      <c r="F207" s="131">
        <f>SUM(F215,F221,F226,F234,F241,F245,F249)</f>
        <v>7162161.96</v>
      </c>
      <c r="G207" s="230">
        <f t="shared" si="14"/>
        <v>95.90996451465125</v>
      </c>
    </row>
    <row r="208" spans="1:7" ht="22.5" customHeight="1">
      <c r="A208" s="129"/>
      <c r="B208" s="129"/>
      <c r="C208" s="92" t="s">
        <v>359</v>
      </c>
      <c r="D208" s="131">
        <f>SUM(D216,D222,D227,D235)</f>
        <v>8801519</v>
      </c>
      <c r="E208" s="131">
        <f>SUM(E216,E222,E227,E235)</f>
        <v>8801519</v>
      </c>
      <c r="F208" s="131">
        <f>SUM(F216,F222,F227,F235)</f>
        <v>7372536.94</v>
      </c>
      <c r="G208" s="230">
        <f t="shared" si="14"/>
        <v>83.76436999113449</v>
      </c>
    </row>
    <row r="209" spans="1:7" ht="22.5" customHeight="1">
      <c r="A209" s="7"/>
      <c r="B209" s="7"/>
      <c r="C209" s="92" t="s">
        <v>360</v>
      </c>
      <c r="D209" s="131">
        <f>SUM(D217,D228,D236,D250)</f>
        <v>131027</v>
      </c>
      <c r="E209" s="131">
        <f>SUM(E217,E228,E236,E250)</f>
        <v>196921</v>
      </c>
      <c r="F209" s="131">
        <f>SUM(F217,F228,F236,F250)</f>
        <v>193267.55000000002</v>
      </c>
      <c r="G209" s="230">
        <f t="shared" si="14"/>
        <v>98.14471285439339</v>
      </c>
    </row>
    <row r="210" spans="1:256" s="236" customFormat="1" ht="22.5" customHeight="1">
      <c r="A210" s="129"/>
      <c r="B210" s="129"/>
      <c r="C210" s="143" t="s">
        <v>361</v>
      </c>
      <c r="D210" s="131">
        <f>SUM(D211:D211)</f>
        <v>235000</v>
      </c>
      <c r="E210" s="131">
        <f>SUM(E211:E211)</f>
        <v>292512</v>
      </c>
      <c r="F210" s="131">
        <f>SUM(F211:F211)</f>
        <v>292226.55</v>
      </c>
      <c r="G210" s="230">
        <f t="shared" si="14"/>
        <v>99.9024142599278</v>
      </c>
      <c r="J210" s="237"/>
      <c r="IT210" s="84"/>
      <c r="IU210" s="84"/>
      <c r="IV210" s="84"/>
    </row>
    <row r="211" spans="1:7" ht="22.5" customHeight="1">
      <c r="A211" s="129"/>
      <c r="B211" s="129"/>
      <c r="C211" s="92" t="s">
        <v>362</v>
      </c>
      <c r="D211" s="131">
        <f>SUM(D230,D238)</f>
        <v>235000</v>
      </c>
      <c r="E211" s="131">
        <f>SUM(E230,E238)</f>
        <v>292512</v>
      </c>
      <c r="F211" s="131">
        <f>SUM(F230,F238)</f>
        <v>292226.55</v>
      </c>
      <c r="G211" s="230">
        <f t="shared" si="14"/>
        <v>99.9024142599278</v>
      </c>
    </row>
    <row r="212" spans="1:7" ht="22.5" customHeight="1">
      <c r="A212" s="129"/>
      <c r="B212" s="129">
        <v>80101</v>
      </c>
      <c r="C212" s="92" t="s">
        <v>96</v>
      </c>
      <c r="D212" s="131">
        <f>SUM(D213)</f>
        <v>22211319</v>
      </c>
      <c r="E212" s="131">
        <f>SUM(E213)</f>
        <v>23293320</v>
      </c>
      <c r="F212" s="131">
        <f>SUM(F213)</f>
        <v>22350029.68</v>
      </c>
      <c r="G212" s="230">
        <f t="shared" si="14"/>
        <v>95.95038268482122</v>
      </c>
    </row>
    <row r="213" spans="1:7" ht="22.5" customHeight="1">
      <c r="A213" s="7"/>
      <c r="B213" s="7"/>
      <c r="C213" s="143" t="s">
        <v>357</v>
      </c>
      <c r="D213" s="131">
        <f>SUM(D214:D217)</f>
        <v>22211319</v>
      </c>
      <c r="E213" s="131">
        <f>SUM(E214:E217)</f>
        <v>23293320</v>
      </c>
      <c r="F213" s="131">
        <f>SUM(F214:F217)</f>
        <v>22350029.68</v>
      </c>
      <c r="G213" s="230">
        <f t="shared" si="14"/>
        <v>95.95038268482122</v>
      </c>
    </row>
    <row r="214" spans="1:7" ht="22.5" customHeight="1">
      <c r="A214" s="129"/>
      <c r="B214" s="129"/>
      <c r="C214" s="92" t="s">
        <v>358</v>
      </c>
      <c r="D214" s="131">
        <v>16691788</v>
      </c>
      <c r="E214" s="131">
        <v>16930239</v>
      </c>
      <c r="F214" s="235">
        <v>16665450.63</v>
      </c>
      <c r="G214" s="230">
        <f t="shared" si="14"/>
        <v>98.43600335470752</v>
      </c>
    </row>
    <row r="215" spans="1:7" ht="22.5" customHeight="1">
      <c r="A215" s="129"/>
      <c r="B215" s="129"/>
      <c r="C215" s="92" t="s">
        <v>367</v>
      </c>
      <c r="D215" s="131">
        <v>2890587</v>
      </c>
      <c r="E215" s="131">
        <v>3641962</v>
      </c>
      <c r="F215" s="235">
        <v>3507731.97</v>
      </c>
      <c r="G215" s="230">
        <f t="shared" si="14"/>
        <v>96.31434841989017</v>
      </c>
    </row>
    <row r="216" spans="1:7" ht="22.5" customHeight="1">
      <c r="A216" s="129"/>
      <c r="B216" s="129"/>
      <c r="C216" s="92" t="s">
        <v>359</v>
      </c>
      <c r="D216" s="131">
        <v>2615844</v>
      </c>
      <c r="E216" s="131">
        <v>2615834</v>
      </c>
      <c r="F216" s="235">
        <v>2073018.88</v>
      </c>
      <c r="G216" s="230">
        <f t="shared" si="14"/>
        <v>79.2488697677299</v>
      </c>
    </row>
    <row r="217" spans="1:256" s="236" customFormat="1" ht="22.5" customHeight="1">
      <c r="A217" s="129"/>
      <c r="B217" s="129"/>
      <c r="C217" s="92" t="s">
        <v>360</v>
      </c>
      <c r="D217" s="131">
        <v>13100</v>
      </c>
      <c r="E217" s="131">
        <v>105285</v>
      </c>
      <c r="F217" s="235">
        <v>103828.2</v>
      </c>
      <c r="G217" s="230">
        <f t="shared" si="14"/>
        <v>98.61632711212424</v>
      </c>
      <c r="J217" s="237"/>
      <c r="IT217" s="84"/>
      <c r="IU217" s="84"/>
      <c r="IV217" s="84"/>
    </row>
    <row r="218" spans="1:7" ht="37.5" customHeight="1">
      <c r="A218" s="129"/>
      <c r="B218" s="129">
        <v>80103</v>
      </c>
      <c r="C218" s="92" t="s">
        <v>174</v>
      </c>
      <c r="D218" s="131">
        <f>SUM(D219)</f>
        <v>1295645</v>
      </c>
      <c r="E218" s="131">
        <f>SUM(E219)</f>
        <v>1372751</v>
      </c>
      <c r="F218" s="235">
        <f>SUM(F219)</f>
        <v>1248035.9799999997</v>
      </c>
      <c r="G218" s="230">
        <f t="shared" si="14"/>
        <v>90.91495690041383</v>
      </c>
    </row>
    <row r="219" spans="1:7" ht="22.5" customHeight="1">
      <c r="A219" s="7"/>
      <c r="B219" s="7"/>
      <c r="C219" s="143" t="s">
        <v>357</v>
      </c>
      <c r="D219" s="131">
        <f>SUM(D220:D222)</f>
        <v>1295645</v>
      </c>
      <c r="E219" s="131">
        <f>SUM(E220:E222)</f>
        <v>1372751</v>
      </c>
      <c r="F219" s="235">
        <f>SUM(F220:F222)</f>
        <v>1248035.9799999997</v>
      </c>
      <c r="G219" s="230">
        <f t="shared" si="14"/>
        <v>90.91495690041383</v>
      </c>
    </row>
    <row r="220" spans="1:7" ht="22.5" customHeight="1">
      <c r="A220" s="129"/>
      <c r="B220" s="129"/>
      <c r="C220" s="92" t="s">
        <v>358</v>
      </c>
      <c r="D220" s="131">
        <v>1079800</v>
      </c>
      <c r="E220" s="131">
        <v>1158043</v>
      </c>
      <c r="F220" s="235">
        <v>1110241.88</v>
      </c>
      <c r="G220" s="230">
        <f t="shared" si="14"/>
        <v>95.87224999417118</v>
      </c>
    </row>
    <row r="221" spans="1:7" ht="22.5" customHeight="1">
      <c r="A221" s="129"/>
      <c r="B221" s="129"/>
      <c r="C221" s="92" t="s">
        <v>367</v>
      </c>
      <c r="D221" s="131">
        <v>49976</v>
      </c>
      <c r="E221" s="131">
        <v>48839</v>
      </c>
      <c r="F221" s="235">
        <v>48797.65</v>
      </c>
      <c r="G221" s="230">
        <f t="shared" si="14"/>
        <v>99.91533405679888</v>
      </c>
    </row>
    <row r="222" spans="1:7" ht="22.5" customHeight="1">
      <c r="A222" s="129"/>
      <c r="B222" s="129"/>
      <c r="C222" s="92" t="s">
        <v>359</v>
      </c>
      <c r="D222" s="131">
        <v>165869</v>
      </c>
      <c r="E222" s="131">
        <v>165869</v>
      </c>
      <c r="F222" s="235">
        <v>88996.45</v>
      </c>
      <c r="G222" s="230">
        <f t="shared" si="14"/>
        <v>53.654661208544084</v>
      </c>
    </row>
    <row r="223" spans="1:7" ht="22.5" customHeight="1">
      <c r="A223" s="129"/>
      <c r="B223" s="129">
        <v>80104</v>
      </c>
      <c r="C223" s="92" t="s">
        <v>175</v>
      </c>
      <c r="D223" s="131">
        <f>SUM(D224,D229)</f>
        <v>11900206</v>
      </c>
      <c r="E223" s="131">
        <f>SUM(E224,E229)</f>
        <v>12863824</v>
      </c>
      <c r="F223" s="235">
        <f>SUM(F224,F229)</f>
        <v>11670409.52</v>
      </c>
      <c r="G223" s="230">
        <f t="shared" si="14"/>
        <v>90.7227082708843</v>
      </c>
    </row>
    <row r="224" spans="1:256" s="236" customFormat="1" ht="22.5" customHeight="1">
      <c r="A224" s="7"/>
      <c r="B224" s="7"/>
      <c r="C224" s="143" t="s">
        <v>357</v>
      </c>
      <c r="D224" s="131">
        <f>SUM(D225:D228)</f>
        <v>11725206</v>
      </c>
      <c r="E224" s="131">
        <f>SUM(E225:E228)</f>
        <v>12626994</v>
      </c>
      <c r="F224" s="131">
        <f>SUM(F225:F228)</f>
        <v>11433864.65</v>
      </c>
      <c r="G224" s="230">
        <f t="shared" si="14"/>
        <v>90.55096288158528</v>
      </c>
      <c r="J224" s="237"/>
      <c r="IT224" s="84"/>
      <c r="IU224" s="84"/>
      <c r="IV224" s="84"/>
    </row>
    <row r="225" spans="1:256" s="236" customFormat="1" ht="22.5" customHeight="1">
      <c r="A225" s="7"/>
      <c r="B225" s="7"/>
      <c r="C225" s="92" t="s">
        <v>358</v>
      </c>
      <c r="D225" s="131">
        <v>6280359</v>
      </c>
      <c r="E225" s="131">
        <v>7034046</v>
      </c>
      <c r="F225" s="235">
        <v>6590048.18</v>
      </c>
      <c r="G225" s="230">
        <f t="shared" si="14"/>
        <v>93.68787437557275</v>
      </c>
      <c r="J225" s="237"/>
      <c r="IT225" s="84"/>
      <c r="IU225" s="84"/>
      <c r="IV225" s="84"/>
    </row>
    <row r="226" spans="1:256" s="236" customFormat="1" ht="22.5" customHeight="1">
      <c r="A226" s="7"/>
      <c r="B226" s="7"/>
      <c r="C226" s="92" t="s">
        <v>367</v>
      </c>
      <c r="D226" s="131">
        <v>1169957</v>
      </c>
      <c r="E226" s="131">
        <v>1291389</v>
      </c>
      <c r="F226" s="235">
        <v>1236771.51</v>
      </c>
      <c r="G226" s="230">
        <f t="shared" si="14"/>
        <v>95.77063998531814</v>
      </c>
      <c r="J226" s="237"/>
      <c r="IT226" s="84"/>
      <c r="IU226" s="84"/>
      <c r="IV226" s="84"/>
    </row>
    <row r="227" spans="1:7" ht="22.5" customHeight="1">
      <c r="A227" s="129"/>
      <c r="B227" s="129"/>
      <c r="C227" s="92" t="s">
        <v>359</v>
      </c>
      <c r="D227" s="131">
        <v>4273890</v>
      </c>
      <c r="E227" s="131">
        <v>4273900</v>
      </c>
      <c r="F227" s="235">
        <v>3579389.07</v>
      </c>
      <c r="G227" s="230">
        <f t="shared" si="14"/>
        <v>83.74994899272326</v>
      </c>
    </row>
    <row r="228" spans="1:7" ht="22.5" customHeight="1">
      <c r="A228" s="129"/>
      <c r="B228" s="129"/>
      <c r="C228" s="92" t="s">
        <v>360</v>
      </c>
      <c r="D228" s="131">
        <v>1000</v>
      </c>
      <c r="E228" s="131">
        <v>27659</v>
      </c>
      <c r="F228" s="235">
        <v>27655.89</v>
      </c>
      <c r="G228" s="230">
        <f t="shared" si="14"/>
        <v>99.98875592031527</v>
      </c>
    </row>
    <row r="229" spans="1:7" ht="22.5" customHeight="1">
      <c r="A229" s="7"/>
      <c r="B229" s="7"/>
      <c r="C229" s="143" t="s">
        <v>361</v>
      </c>
      <c r="D229" s="131">
        <f>SUM(D230:D230)</f>
        <v>175000</v>
      </c>
      <c r="E229" s="131">
        <f>SUM(E230:E230)</f>
        <v>236830</v>
      </c>
      <c r="F229" s="131">
        <f>SUM(F230:F230)</f>
        <v>236544.87</v>
      </c>
      <c r="G229" s="230">
        <f t="shared" si="14"/>
        <v>99.87960562428746</v>
      </c>
    </row>
    <row r="230" spans="1:7" ht="22.5" customHeight="1">
      <c r="A230" s="129"/>
      <c r="B230" s="129"/>
      <c r="C230" s="92" t="s">
        <v>362</v>
      </c>
      <c r="D230" s="131">
        <v>175000</v>
      </c>
      <c r="E230" s="131">
        <v>236830</v>
      </c>
      <c r="F230" s="235">
        <v>236544.87</v>
      </c>
      <c r="G230" s="230">
        <f t="shared" si="14"/>
        <v>99.87960562428746</v>
      </c>
    </row>
    <row r="231" spans="1:7" ht="22.5" customHeight="1">
      <c r="A231" s="129"/>
      <c r="B231" s="129">
        <v>80110</v>
      </c>
      <c r="C231" s="92" t="s">
        <v>98</v>
      </c>
      <c r="D231" s="131">
        <f>SUM(D232,D237)</f>
        <v>13600038</v>
      </c>
      <c r="E231" s="131">
        <f>SUM(E232,E237)</f>
        <v>14030550</v>
      </c>
      <c r="F231" s="131">
        <f>SUM(F232,F237)</f>
        <v>13558772.45</v>
      </c>
      <c r="G231" s="230">
        <f t="shared" si="14"/>
        <v>96.63749781726304</v>
      </c>
    </row>
    <row r="232" spans="1:7" ht="22.5" customHeight="1">
      <c r="A232" s="7"/>
      <c r="B232" s="7"/>
      <c r="C232" s="143" t="s">
        <v>357</v>
      </c>
      <c r="D232" s="131">
        <f>SUM(D233:D236)</f>
        <v>13540038</v>
      </c>
      <c r="E232" s="131">
        <f>SUM(E233:E236)</f>
        <v>13974868</v>
      </c>
      <c r="F232" s="131">
        <f>SUM(F233:F236)</f>
        <v>13503090.77</v>
      </c>
      <c r="G232" s="230">
        <f t="shared" si="14"/>
        <v>96.62410242443792</v>
      </c>
    </row>
    <row r="233" spans="1:7" ht="22.5" customHeight="1">
      <c r="A233" s="129"/>
      <c r="B233" s="129"/>
      <c r="C233" s="92" t="s">
        <v>358</v>
      </c>
      <c r="D233" s="131">
        <v>10318828</v>
      </c>
      <c r="E233" s="131">
        <v>10535885</v>
      </c>
      <c r="F233" s="235">
        <v>10179682.24</v>
      </c>
      <c r="G233" s="230">
        <f t="shared" si="14"/>
        <v>96.61914722873304</v>
      </c>
    </row>
    <row r="234" spans="1:256" s="236" customFormat="1" ht="22.5" customHeight="1">
      <c r="A234" s="129"/>
      <c r="B234" s="129"/>
      <c r="C234" s="92" t="s">
        <v>367</v>
      </c>
      <c r="D234" s="131">
        <v>1465994</v>
      </c>
      <c r="E234" s="131">
        <v>1640744</v>
      </c>
      <c r="F234" s="235">
        <v>1639978.01</v>
      </c>
      <c r="G234" s="230">
        <f t="shared" si="14"/>
        <v>99.95331447197125</v>
      </c>
      <c r="J234" s="131"/>
      <c r="IT234" s="84"/>
      <c r="IU234" s="84"/>
      <c r="IV234" s="84"/>
    </row>
    <row r="235" spans="1:256" s="12" customFormat="1" ht="22.5" customHeight="1">
      <c r="A235" s="129"/>
      <c r="B235" s="129"/>
      <c r="C235" s="92" t="s">
        <v>359</v>
      </c>
      <c r="D235" s="131">
        <v>1745916</v>
      </c>
      <c r="E235" s="131">
        <v>1745916</v>
      </c>
      <c r="F235" s="235">
        <v>1631132.54</v>
      </c>
      <c r="G235" s="230">
        <f t="shared" si="14"/>
        <v>93.42560237720487</v>
      </c>
      <c r="J235" s="118"/>
      <c r="IT235" s="9"/>
      <c r="IU235" s="9"/>
      <c r="IV235" s="9"/>
    </row>
    <row r="236" spans="1:7" ht="22.5" customHeight="1">
      <c r="A236" s="7"/>
      <c r="B236" s="7"/>
      <c r="C236" s="92" t="s">
        <v>360</v>
      </c>
      <c r="D236" s="131">
        <v>9300</v>
      </c>
      <c r="E236" s="131">
        <v>52323</v>
      </c>
      <c r="F236" s="235">
        <v>52297.98</v>
      </c>
      <c r="G236" s="230">
        <f t="shared" si="14"/>
        <v>99.95218164096096</v>
      </c>
    </row>
    <row r="237" spans="1:7" ht="22.5" customHeight="1">
      <c r="A237" s="7"/>
      <c r="B237" s="7"/>
      <c r="C237" s="143" t="s">
        <v>361</v>
      </c>
      <c r="D237" s="131">
        <f>SUM(D238)</f>
        <v>60000</v>
      </c>
      <c r="E237" s="131">
        <f>SUM(E238)</f>
        <v>55682</v>
      </c>
      <c r="F237" s="131">
        <f>SUM(F238)</f>
        <v>55681.68</v>
      </c>
      <c r="G237" s="230">
        <f t="shared" si="14"/>
        <v>99.99942530799899</v>
      </c>
    </row>
    <row r="238" spans="1:7" ht="22.5" customHeight="1">
      <c r="A238" s="7"/>
      <c r="B238" s="7"/>
      <c r="C238" s="92" t="s">
        <v>362</v>
      </c>
      <c r="D238" s="131">
        <v>60000</v>
      </c>
      <c r="E238" s="131">
        <v>55682</v>
      </c>
      <c r="F238" s="235">
        <v>55681.68</v>
      </c>
      <c r="G238" s="230">
        <f t="shared" si="14"/>
        <v>99.99942530799899</v>
      </c>
    </row>
    <row r="239" spans="1:7" ht="22.5" customHeight="1">
      <c r="A239" s="129"/>
      <c r="B239" s="129">
        <v>80113</v>
      </c>
      <c r="C239" s="92" t="s">
        <v>176</v>
      </c>
      <c r="D239" s="131">
        <f aca="true" t="shared" si="17" ref="D239:F240">SUM(D240)</f>
        <v>70000</v>
      </c>
      <c r="E239" s="131">
        <f t="shared" si="17"/>
        <v>68500</v>
      </c>
      <c r="F239" s="235">
        <f t="shared" si="17"/>
        <v>59313.6</v>
      </c>
      <c r="G239" s="230">
        <f t="shared" si="14"/>
        <v>86.58919708029197</v>
      </c>
    </row>
    <row r="240" spans="1:7" ht="22.5" customHeight="1">
      <c r="A240" s="7"/>
      <c r="B240" s="7"/>
      <c r="C240" s="143" t="s">
        <v>357</v>
      </c>
      <c r="D240" s="131">
        <f t="shared" si="17"/>
        <v>70000</v>
      </c>
      <c r="E240" s="131">
        <f t="shared" si="17"/>
        <v>68500</v>
      </c>
      <c r="F240" s="235">
        <f t="shared" si="17"/>
        <v>59313.6</v>
      </c>
      <c r="G240" s="230">
        <f t="shared" si="14"/>
        <v>86.58919708029197</v>
      </c>
    </row>
    <row r="241" spans="1:7" ht="22.5" customHeight="1">
      <c r="A241" s="129"/>
      <c r="B241" s="129"/>
      <c r="C241" s="92" t="s">
        <v>367</v>
      </c>
      <c r="D241" s="131">
        <v>70000</v>
      </c>
      <c r="E241" s="131">
        <v>68500</v>
      </c>
      <c r="F241" s="235">
        <v>59313.6</v>
      </c>
      <c r="G241" s="230">
        <f t="shared" si="14"/>
        <v>86.58919708029197</v>
      </c>
    </row>
    <row r="242" spans="1:7" ht="22.5" customHeight="1">
      <c r="A242" s="129"/>
      <c r="B242" s="129">
        <v>80146</v>
      </c>
      <c r="C242" s="92" t="s">
        <v>177</v>
      </c>
      <c r="D242" s="131">
        <f>SUM(D243)</f>
        <v>222352</v>
      </c>
      <c r="E242" s="131">
        <f>SUM(E243)</f>
        <v>222352</v>
      </c>
      <c r="F242" s="235">
        <f>SUM(F243)</f>
        <v>214484.28</v>
      </c>
      <c r="G242" s="230">
        <f t="shared" si="14"/>
        <v>96.46159243002087</v>
      </c>
    </row>
    <row r="243" spans="1:7" ht="22.5" customHeight="1">
      <c r="A243" s="7"/>
      <c r="B243" s="7"/>
      <c r="C243" s="143" t="s">
        <v>357</v>
      </c>
      <c r="D243" s="131">
        <f>SUM(D244:D245)</f>
        <v>222352</v>
      </c>
      <c r="E243" s="131">
        <f>SUM(E244:E245)</f>
        <v>222352</v>
      </c>
      <c r="F243" s="131">
        <f>SUM(F244:F245)</f>
        <v>214484.28</v>
      </c>
      <c r="G243" s="230">
        <f t="shared" si="14"/>
        <v>96.46159243002087</v>
      </c>
    </row>
    <row r="244" spans="1:7" ht="22.5" customHeight="1">
      <c r="A244" s="129"/>
      <c r="B244" s="129"/>
      <c r="C244" s="92" t="s">
        <v>358</v>
      </c>
      <c r="D244" s="131">
        <v>0</v>
      </c>
      <c r="E244" s="131">
        <v>600</v>
      </c>
      <c r="F244" s="235">
        <v>600</v>
      </c>
      <c r="G244" s="230">
        <f t="shared" si="14"/>
        <v>100</v>
      </c>
    </row>
    <row r="245" spans="1:7" ht="22.5" customHeight="1">
      <c r="A245" s="129"/>
      <c r="B245" s="129"/>
      <c r="C245" s="92" t="s">
        <v>367</v>
      </c>
      <c r="D245" s="131">
        <v>222352</v>
      </c>
      <c r="E245" s="131">
        <v>221752</v>
      </c>
      <c r="F245" s="235">
        <v>213884.28</v>
      </c>
      <c r="G245" s="230">
        <f aca="true" t="shared" si="18" ref="G245:G316">F245/E245*100</f>
        <v>96.45201847108481</v>
      </c>
    </row>
    <row r="246" spans="1:7" ht="22.5" customHeight="1">
      <c r="A246" s="129"/>
      <c r="B246" s="129">
        <v>80195</v>
      </c>
      <c r="C246" s="92" t="s">
        <v>10</v>
      </c>
      <c r="D246" s="131">
        <f>SUM(D247)</f>
        <v>2756381</v>
      </c>
      <c r="E246" s="131">
        <f>SUM(E247)</f>
        <v>1249635</v>
      </c>
      <c r="F246" s="131">
        <f>SUM(F247)</f>
        <v>522251.45999999996</v>
      </c>
      <c r="G246" s="230">
        <f t="shared" si="18"/>
        <v>41.79232015748598</v>
      </c>
    </row>
    <row r="247" spans="1:7" ht="22.5" customHeight="1">
      <c r="A247" s="7"/>
      <c r="B247" s="7"/>
      <c r="C247" s="143" t="s">
        <v>357</v>
      </c>
      <c r="D247" s="131">
        <f>SUM(D248:D250)</f>
        <v>2756381</v>
      </c>
      <c r="E247" s="131">
        <f>SUM(E248:E250)</f>
        <v>1249635</v>
      </c>
      <c r="F247" s="131">
        <f>SUM(F248:F250)</f>
        <v>522251.45999999996</v>
      </c>
      <c r="G247" s="230">
        <f t="shared" si="18"/>
        <v>41.79232015748598</v>
      </c>
    </row>
    <row r="248" spans="1:256" s="236" customFormat="1" ht="22.5" customHeight="1">
      <c r="A248" s="129"/>
      <c r="B248" s="129"/>
      <c r="C248" s="92" t="s">
        <v>358</v>
      </c>
      <c r="D248" s="131">
        <v>1420374</v>
      </c>
      <c r="E248" s="131">
        <v>683578</v>
      </c>
      <c r="F248" s="235">
        <v>57081.04</v>
      </c>
      <c r="G248" s="230">
        <f t="shared" si="18"/>
        <v>8.35033310024606</v>
      </c>
      <c r="J248" s="237"/>
      <c r="IT248" s="84"/>
      <c r="IU248" s="84"/>
      <c r="IV248" s="84"/>
    </row>
    <row r="249" spans="1:7" ht="22.5" customHeight="1">
      <c r="A249" s="129"/>
      <c r="B249" s="129"/>
      <c r="C249" s="92" t="s">
        <v>367</v>
      </c>
      <c r="D249" s="131">
        <v>1228380</v>
      </c>
      <c r="E249" s="131">
        <v>554403</v>
      </c>
      <c r="F249" s="235">
        <v>455684.94</v>
      </c>
      <c r="G249" s="230">
        <f t="shared" si="18"/>
        <v>82.19380847506237</v>
      </c>
    </row>
    <row r="250" spans="1:7" ht="27.75" customHeight="1">
      <c r="A250" s="7"/>
      <c r="B250" s="7"/>
      <c r="C250" s="92" t="s">
        <v>360</v>
      </c>
      <c r="D250" s="131">
        <v>107627</v>
      </c>
      <c r="E250" s="131">
        <v>11654</v>
      </c>
      <c r="F250" s="235">
        <v>9485.48</v>
      </c>
      <c r="G250" s="230">
        <f t="shared" si="18"/>
        <v>81.39248326754762</v>
      </c>
    </row>
    <row r="251" spans="1:7" ht="22.5" customHeight="1">
      <c r="A251" s="7">
        <v>851</v>
      </c>
      <c r="B251" s="7"/>
      <c r="C251" s="143" t="s">
        <v>178</v>
      </c>
      <c r="D251" s="127">
        <f>SUM(D252,D257)</f>
        <v>1430519</v>
      </c>
      <c r="E251" s="127">
        <f>SUM(E252,E257)</f>
        <v>1534275</v>
      </c>
      <c r="F251" s="127">
        <f>SUM(F252,F257)</f>
        <v>1422891.14</v>
      </c>
      <c r="G251" s="230">
        <f t="shared" si="18"/>
        <v>92.74029362402437</v>
      </c>
    </row>
    <row r="252" spans="1:7" ht="22.5" customHeight="1">
      <c r="A252" s="7"/>
      <c r="B252" s="7"/>
      <c r="C252" s="143" t="s">
        <v>357</v>
      </c>
      <c r="D252" s="131">
        <f>SUM(D253:D256)</f>
        <v>1230519</v>
      </c>
      <c r="E252" s="131">
        <f>SUM(E253:E256)</f>
        <v>1334275</v>
      </c>
      <c r="F252" s="131">
        <f>SUM(F253:F256)</f>
        <v>1222891.14</v>
      </c>
      <c r="G252" s="230">
        <f t="shared" si="18"/>
        <v>91.65210619999624</v>
      </c>
    </row>
    <row r="253" spans="1:7" ht="22.5" customHeight="1">
      <c r="A253" s="129"/>
      <c r="B253" s="129"/>
      <c r="C253" s="92" t="s">
        <v>358</v>
      </c>
      <c r="D253" s="131">
        <f>SUM(D265)</f>
        <v>100000</v>
      </c>
      <c r="E253" s="131">
        <f>SUM(E265)</f>
        <v>190305</v>
      </c>
      <c r="F253" s="131">
        <f>SUM(F265)</f>
        <v>186532.53</v>
      </c>
      <c r="G253" s="230">
        <f t="shared" si="18"/>
        <v>98.0176716323796</v>
      </c>
    </row>
    <row r="254" spans="1:7" ht="22.5" customHeight="1">
      <c r="A254" s="129"/>
      <c r="B254" s="129"/>
      <c r="C254" s="92" t="s">
        <v>367</v>
      </c>
      <c r="D254" s="131">
        <f>SUM(D261,D266)</f>
        <v>326559</v>
      </c>
      <c r="E254" s="131">
        <f>SUM(E261,E266)</f>
        <v>421985.01</v>
      </c>
      <c r="F254" s="131">
        <f>SUM(F261,F266)</f>
        <v>325522.47000000003</v>
      </c>
      <c r="G254" s="230">
        <f t="shared" si="18"/>
        <v>77.14076620873335</v>
      </c>
    </row>
    <row r="255" spans="1:256" s="236" customFormat="1" ht="22.5" customHeight="1">
      <c r="A255" s="129"/>
      <c r="B255" s="129"/>
      <c r="C255" s="92" t="s">
        <v>359</v>
      </c>
      <c r="D255" s="131">
        <f>SUM(D267,D273)</f>
        <v>793960</v>
      </c>
      <c r="E255" s="131">
        <f>SUM(E267,E273)</f>
        <v>709277</v>
      </c>
      <c r="F255" s="131">
        <f>SUM(F267,F273)</f>
        <v>705532.19</v>
      </c>
      <c r="G255" s="230">
        <f t="shared" si="18"/>
        <v>99.47202432899981</v>
      </c>
      <c r="J255" s="237"/>
      <c r="IT255" s="84"/>
      <c r="IU255" s="84"/>
      <c r="IV255" s="84"/>
    </row>
    <row r="256" spans="1:7" ht="22.5" customHeight="1">
      <c r="A256" s="7"/>
      <c r="B256" s="7"/>
      <c r="C256" s="92" t="s">
        <v>360</v>
      </c>
      <c r="D256" s="131">
        <f>SUM(D262,D268)</f>
        <v>10000</v>
      </c>
      <c r="E256" s="131">
        <f>SUM(E262,E268)</f>
        <v>12707.99</v>
      </c>
      <c r="F256" s="131">
        <f>SUM(F262,F268)</f>
        <v>5303.95</v>
      </c>
      <c r="G256" s="230">
        <f t="shared" si="18"/>
        <v>41.737127586660044</v>
      </c>
    </row>
    <row r="257" spans="1:7" ht="22.5" customHeight="1">
      <c r="A257" s="129"/>
      <c r="B257" s="129"/>
      <c r="C257" s="143" t="s">
        <v>361</v>
      </c>
      <c r="D257" s="131">
        <f aca="true" t="shared" si="19" ref="D257:F258">SUM(D269)</f>
        <v>200000</v>
      </c>
      <c r="E257" s="131">
        <f t="shared" si="19"/>
        <v>200000</v>
      </c>
      <c r="F257" s="235">
        <f t="shared" si="19"/>
        <v>200000</v>
      </c>
      <c r="G257" s="230">
        <f t="shared" si="18"/>
        <v>100</v>
      </c>
    </row>
    <row r="258" spans="1:7" ht="22.5" customHeight="1">
      <c r="A258" s="129"/>
      <c r="B258" s="129"/>
      <c r="C258" s="92" t="s">
        <v>362</v>
      </c>
      <c r="D258" s="131">
        <f t="shared" si="19"/>
        <v>200000</v>
      </c>
      <c r="E258" s="131">
        <f t="shared" si="19"/>
        <v>200000</v>
      </c>
      <c r="F258" s="131">
        <f t="shared" si="19"/>
        <v>200000</v>
      </c>
      <c r="G258" s="230">
        <f t="shared" si="18"/>
        <v>100</v>
      </c>
    </row>
    <row r="259" spans="1:7" ht="22.5" customHeight="1">
      <c r="A259" s="129"/>
      <c r="B259" s="129">
        <v>85153</v>
      </c>
      <c r="C259" s="92" t="s">
        <v>179</v>
      </c>
      <c r="D259" s="131">
        <f>SUM(D260)</f>
        <v>30000</v>
      </c>
      <c r="E259" s="131">
        <f>SUM(E260)</f>
        <v>30000</v>
      </c>
      <c r="F259" s="235">
        <f>SUM(F260)</f>
        <v>21940.69</v>
      </c>
      <c r="G259" s="230">
        <f t="shared" si="18"/>
        <v>73.13563333333333</v>
      </c>
    </row>
    <row r="260" spans="1:7" ht="22.5" customHeight="1">
      <c r="A260" s="7"/>
      <c r="B260" s="7"/>
      <c r="C260" s="143" t="s">
        <v>357</v>
      </c>
      <c r="D260" s="131">
        <f>SUM(D261:D262)</f>
        <v>30000</v>
      </c>
      <c r="E260" s="131">
        <f>SUM(E261:E262)</f>
        <v>30000</v>
      </c>
      <c r="F260" s="131">
        <f>SUM(F261:F262)</f>
        <v>21940.69</v>
      </c>
      <c r="G260" s="230">
        <f t="shared" si="18"/>
        <v>73.13563333333333</v>
      </c>
    </row>
    <row r="261" spans="1:7" ht="22.5" customHeight="1">
      <c r="A261" s="7"/>
      <c r="B261" s="7"/>
      <c r="C261" s="92" t="s">
        <v>367</v>
      </c>
      <c r="D261" s="131">
        <v>25000</v>
      </c>
      <c r="E261" s="131">
        <v>25000</v>
      </c>
      <c r="F261" s="235">
        <v>20940.69</v>
      </c>
      <c r="G261" s="230">
        <f t="shared" si="18"/>
        <v>83.76275999999999</v>
      </c>
    </row>
    <row r="262" spans="1:7" ht="22.5" customHeight="1">
      <c r="A262" s="7"/>
      <c r="B262" s="7"/>
      <c r="C262" s="92" t="s">
        <v>360</v>
      </c>
      <c r="D262" s="131">
        <v>5000</v>
      </c>
      <c r="E262" s="131">
        <v>5000</v>
      </c>
      <c r="F262" s="235">
        <v>1000</v>
      </c>
      <c r="G262" s="230">
        <f t="shared" si="18"/>
        <v>20</v>
      </c>
    </row>
    <row r="263" spans="1:7" ht="22.5" customHeight="1">
      <c r="A263" s="129"/>
      <c r="B263" s="129">
        <v>85154</v>
      </c>
      <c r="C263" s="92" t="s">
        <v>180</v>
      </c>
      <c r="D263" s="131">
        <f>SUM(D264,D269)</f>
        <v>1285559</v>
      </c>
      <c r="E263" s="131">
        <f>SUM(E264,E269)</f>
        <v>1389315</v>
      </c>
      <c r="F263" s="131">
        <f>SUM(F264,F269)</f>
        <v>1289680.45</v>
      </c>
      <c r="G263" s="230">
        <f t="shared" si="18"/>
        <v>92.82851261233054</v>
      </c>
    </row>
    <row r="264" spans="1:7" ht="22.5" customHeight="1">
      <c r="A264" s="7"/>
      <c r="B264" s="7"/>
      <c r="C264" s="143" t="s">
        <v>357</v>
      </c>
      <c r="D264" s="131">
        <f>SUM(D265:D268)</f>
        <v>1085559</v>
      </c>
      <c r="E264" s="131">
        <f>SUM(E265:E268)</f>
        <v>1189315</v>
      </c>
      <c r="F264" s="131">
        <f>SUM(F265:F268)</f>
        <v>1089680.45</v>
      </c>
      <c r="G264" s="230">
        <f t="shared" si="18"/>
        <v>91.62252641226252</v>
      </c>
    </row>
    <row r="265" spans="1:7" ht="22.5" customHeight="1">
      <c r="A265" s="129"/>
      <c r="B265" s="129"/>
      <c r="C265" s="92" t="s">
        <v>358</v>
      </c>
      <c r="D265" s="131">
        <v>100000</v>
      </c>
      <c r="E265" s="131">
        <v>190305</v>
      </c>
      <c r="F265" s="235">
        <v>186532.53</v>
      </c>
      <c r="G265" s="230">
        <f t="shared" si="18"/>
        <v>98.0176716323796</v>
      </c>
    </row>
    <row r="266" spans="1:7" ht="22.5" customHeight="1">
      <c r="A266" s="129"/>
      <c r="B266" s="129"/>
      <c r="C266" s="92" t="s">
        <v>367</v>
      </c>
      <c r="D266" s="131">
        <v>301559</v>
      </c>
      <c r="E266" s="131">
        <v>396985.01</v>
      </c>
      <c r="F266" s="235">
        <v>304581.78</v>
      </c>
      <c r="G266" s="230">
        <f t="shared" si="18"/>
        <v>76.72374833498122</v>
      </c>
    </row>
    <row r="267" spans="1:256" s="236" customFormat="1" ht="22.5" customHeight="1">
      <c r="A267" s="129"/>
      <c r="B267" s="129"/>
      <c r="C267" s="92" t="s">
        <v>359</v>
      </c>
      <c r="D267" s="131">
        <v>679000</v>
      </c>
      <c r="E267" s="131">
        <v>594317</v>
      </c>
      <c r="F267" s="235">
        <v>594262.19</v>
      </c>
      <c r="G267" s="230">
        <f t="shared" si="18"/>
        <v>99.9907776489651</v>
      </c>
      <c r="J267" s="237"/>
      <c r="IT267" s="84"/>
      <c r="IU267" s="84"/>
      <c r="IV267" s="84"/>
    </row>
    <row r="268" spans="1:7" ht="22.5" customHeight="1">
      <c r="A268" s="7"/>
      <c r="B268" s="7"/>
      <c r="C268" s="92" t="s">
        <v>360</v>
      </c>
      <c r="D268" s="131">
        <v>5000</v>
      </c>
      <c r="E268" s="131">
        <v>7707.99</v>
      </c>
      <c r="F268" s="235">
        <v>4303.95</v>
      </c>
      <c r="G268" s="230">
        <f t="shared" si="18"/>
        <v>55.8375140600857</v>
      </c>
    </row>
    <row r="269" spans="1:7" ht="22.5" customHeight="1">
      <c r="A269" s="129"/>
      <c r="B269" s="129"/>
      <c r="C269" s="143" t="s">
        <v>361</v>
      </c>
      <c r="D269" s="131">
        <f>SUM(D270)</f>
        <v>200000</v>
      </c>
      <c r="E269" s="131">
        <f>SUM(E270)</f>
        <v>200000</v>
      </c>
      <c r="F269" s="131">
        <f>SUM(F270)</f>
        <v>200000</v>
      </c>
      <c r="G269" s="230">
        <f t="shared" si="18"/>
        <v>100</v>
      </c>
    </row>
    <row r="270" spans="1:7" ht="22.5" customHeight="1">
      <c r="A270" s="129"/>
      <c r="B270" s="129"/>
      <c r="C270" s="92" t="s">
        <v>362</v>
      </c>
      <c r="D270" s="131">
        <v>200000</v>
      </c>
      <c r="E270" s="131">
        <v>200000</v>
      </c>
      <c r="F270" s="235">
        <v>200000</v>
      </c>
      <c r="G270" s="230">
        <f t="shared" si="18"/>
        <v>100</v>
      </c>
    </row>
    <row r="271" spans="1:7" ht="22.5" customHeight="1">
      <c r="A271" s="129"/>
      <c r="B271" s="129">
        <v>85195</v>
      </c>
      <c r="C271" s="92" t="s">
        <v>10</v>
      </c>
      <c r="D271" s="131">
        <f>SUM(D272)</f>
        <v>114960</v>
      </c>
      <c r="E271" s="131">
        <f>SUM(E272)</f>
        <v>114960</v>
      </c>
      <c r="F271" s="131">
        <f>SUM(F272)</f>
        <v>111270</v>
      </c>
      <c r="G271" s="230">
        <f t="shared" si="18"/>
        <v>96.79018789144051</v>
      </c>
    </row>
    <row r="272" spans="1:7" ht="22.5" customHeight="1">
      <c r="A272" s="7"/>
      <c r="B272" s="7"/>
      <c r="C272" s="143" t="s">
        <v>357</v>
      </c>
      <c r="D272" s="131">
        <f>SUM(D273:D273)</f>
        <v>114960</v>
      </c>
      <c r="E272" s="131">
        <f>SUM(E273:E273)</f>
        <v>114960</v>
      </c>
      <c r="F272" s="131">
        <f>SUM(F273:F273)</f>
        <v>111270</v>
      </c>
      <c r="G272" s="230">
        <f t="shared" si="18"/>
        <v>96.79018789144051</v>
      </c>
    </row>
    <row r="273" spans="1:7" ht="22.5" customHeight="1">
      <c r="A273" s="129"/>
      <c r="B273" s="129"/>
      <c r="C273" s="92" t="s">
        <v>359</v>
      </c>
      <c r="D273" s="131">
        <v>114960</v>
      </c>
      <c r="E273" s="131">
        <v>114960</v>
      </c>
      <c r="F273" s="235">
        <v>111270</v>
      </c>
      <c r="G273" s="230">
        <f t="shared" si="18"/>
        <v>96.79018789144051</v>
      </c>
    </row>
    <row r="274" spans="1:7" ht="22.5" customHeight="1">
      <c r="A274" s="7">
        <v>852</v>
      </c>
      <c r="B274" s="7"/>
      <c r="C274" s="143" t="s">
        <v>99</v>
      </c>
      <c r="D274" s="127">
        <f>SUM(D275,D280)</f>
        <v>22203184</v>
      </c>
      <c r="E274" s="127">
        <f>SUM(E275,E280)</f>
        <v>24778561.759999998</v>
      </c>
      <c r="F274" s="127">
        <f>SUM(F275,F280)</f>
        <v>24439918.380000003</v>
      </c>
      <c r="G274" s="230">
        <f t="shared" si="18"/>
        <v>98.63332108102148</v>
      </c>
    </row>
    <row r="275" spans="1:7" ht="22.5" customHeight="1">
      <c r="A275" s="7"/>
      <c r="B275" s="7"/>
      <c r="C275" s="143" t="s">
        <v>357</v>
      </c>
      <c r="D275" s="131">
        <f>SUM(D276:D279)</f>
        <v>21798184</v>
      </c>
      <c r="E275" s="131">
        <f>SUM(E276:E279)</f>
        <v>24491355.759999998</v>
      </c>
      <c r="F275" s="131">
        <f>SUM(F276:F279)</f>
        <v>24155695.310000002</v>
      </c>
      <c r="G275" s="230">
        <f t="shared" si="18"/>
        <v>98.62947378949023</v>
      </c>
    </row>
    <row r="276" spans="1:7" ht="22.5" customHeight="1">
      <c r="A276" s="129"/>
      <c r="B276" s="129"/>
      <c r="C276" s="92" t="s">
        <v>358</v>
      </c>
      <c r="D276" s="131">
        <f>SUM(D291,D304,D320)</f>
        <v>3358869</v>
      </c>
      <c r="E276" s="131">
        <f>SUM(E291,E304,E320)</f>
        <v>3680673</v>
      </c>
      <c r="F276" s="131">
        <f>SUM(F291,F304,F320)</f>
        <v>3671890.35</v>
      </c>
      <c r="G276" s="230">
        <f t="shared" si="18"/>
        <v>99.76138467068387</v>
      </c>
    </row>
    <row r="277" spans="1:256" s="236" customFormat="1" ht="22.5" customHeight="1">
      <c r="A277" s="129"/>
      <c r="B277" s="129"/>
      <c r="C277" s="92" t="s">
        <v>367</v>
      </c>
      <c r="D277" s="131">
        <f>SUM(D285,D288,D292,D298,D308,D321,D328,D331,D334)</f>
        <v>2998322</v>
      </c>
      <c r="E277" s="131">
        <f>SUM(E285,E288,E292,E298,E308,E321,E328,E331,E334)</f>
        <v>3598907</v>
      </c>
      <c r="F277" s="131">
        <f>SUM(F285,F288,F292,F298,F308,F321,F328,F331,F334)</f>
        <v>3540464.9400000004</v>
      </c>
      <c r="G277" s="230">
        <f t="shared" si="18"/>
        <v>98.37611641534501</v>
      </c>
      <c r="J277" s="237"/>
      <c r="IT277" s="84"/>
      <c r="IU277" s="84"/>
      <c r="IV277" s="84"/>
    </row>
    <row r="278" spans="1:256" s="12" customFormat="1" ht="22.5" customHeight="1">
      <c r="A278" s="129"/>
      <c r="B278" s="129"/>
      <c r="C278" s="92" t="s">
        <v>359</v>
      </c>
      <c r="D278" s="131">
        <f>SUM(D301,D335)</f>
        <v>420100</v>
      </c>
      <c r="E278" s="131">
        <f>SUM(E301,E335)</f>
        <v>284783.76</v>
      </c>
      <c r="F278" s="131">
        <f>SUM(F301,F335)</f>
        <v>284783.76</v>
      </c>
      <c r="G278" s="230">
        <f t="shared" si="18"/>
        <v>100</v>
      </c>
      <c r="J278" s="118"/>
      <c r="IT278" s="9"/>
      <c r="IU278" s="9"/>
      <c r="IV278" s="9"/>
    </row>
    <row r="279" spans="1:7" ht="22.5" customHeight="1">
      <c r="A279" s="7"/>
      <c r="B279" s="7"/>
      <c r="C279" s="92" t="s">
        <v>360</v>
      </c>
      <c r="D279" s="200">
        <f>SUM(D293,D305,D311,D314,D317,D322,D336)</f>
        <v>15020893</v>
      </c>
      <c r="E279" s="200">
        <f>SUM(E293,E305,E311,E314,E317,E322,E336)</f>
        <v>16926992</v>
      </c>
      <c r="F279" s="200">
        <f>SUM(F293,F305,F311,F314,F317,F322,F336)</f>
        <v>16658556.260000002</v>
      </c>
      <c r="G279" s="230">
        <f t="shared" si="18"/>
        <v>98.41415568696435</v>
      </c>
    </row>
    <row r="280" spans="1:7" ht="22.5" customHeight="1">
      <c r="A280" s="7"/>
      <c r="B280" s="7"/>
      <c r="C280" s="143" t="s">
        <v>361</v>
      </c>
      <c r="D280" s="200">
        <f>SUM(D281:D282)</f>
        <v>405000</v>
      </c>
      <c r="E280" s="200">
        <f>SUM(E281:E282)</f>
        <v>287206</v>
      </c>
      <c r="F280" s="200">
        <f>SUM(F281:F282)</f>
        <v>284223.07</v>
      </c>
      <c r="G280" s="230">
        <f t="shared" si="18"/>
        <v>98.96139704602271</v>
      </c>
    </row>
    <row r="281" spans="1:7" ht="22.5" customHeight="1">
      <c r="A281" s="129"/>
      <c r="B281" s="129"/>
      <c r="C281" s="92" t="s">
        <v>362</v>
      </c>
      <c r="D281" s="200">
        <f>SUM(D324)</f>
        <v>370000</v>
      </c>
      <c r="E281" s="200">
        <f>SUM(E324)</f>
        <v>193000</v>
      </c>
      <c r="F281" s="200">
        <f>SUM(F324)</f>
        <v>190021.75</v>
      </c>
      <c r="G281" s="230">
        <f t="shared" si="18"/>
        <v>98.4568652849741</v>
      </c>
    </row>
    <row r="282" spans="1:7" ht="22.5" customHeight="1">
      <c r="A282" s="129"/>
      <c r="B282" s="129"/>
      <c r="C282" s="92" t="s">
        <v>209</v>
      </c>
      <c r="D282" s="200">
        <f>SUM(D295,D325)</f>
        <v>35000</v>
      </c>
      <c r="E282" s="200">
        <f>SUM(E295,E325)</f>
        <v>94206</v>
      </c>
      <c r="F282" s="200">
        <f>SUM(F295,F325)</f>
        <v>94201.32</v>
      </c>
      <c r="G282" s="230">
        <f t="shared" si="18"/>
        <v>99.99503216355647</v>
      </c>
    </row>
    <row r="283" spans="1:7" ht="22.5" customHeight="1">
      <c r="A283" s="129"/>
      <c r="B283" s="129">
        <v>85201</v>
      </c>
      <c r="C283" s="92" t="s">
        <v>449</v>
      </c>
      <c r="D283" s="200">
        <f aca="true" t="shared" si="20" ref="D283:F284">SUM(D284)</f>
        <v>6000</v>
      </c>
      <c r="E283" s="200">
        <f t="shared" si="20"/>
        <v>91000</v>
      </c>
      <c r="F283" s="200">
        <f t="shared" si="20"/>
        <v>88666.03</v>
      </c>
      <c r="G283" s="230">
        <f t="shared" si="18"/>
        <v>97.4351978021978</v>
      </c>
    </row>
    <row r="284" spans="1:7" ht="22.5" customHeight="1">
      <c r="A284" s="129"/>
      <c r="B284" s="129"/>
      <c r="C284" s="143" t="s">
        <v>357</v>
      </c>
      <c r="D284" s="200">
        <f t="shared" si="20"/>
        <v>6000</v>
      </c>
      <c r="E284" s="200">
        <f t="shared" si="20"/>
        <v>91000</v>
      </c>
      <c r="F284" s="200">
        <f t="shared" si="20"/>
        <v>88666.03</v>
      </c>
      <c r="G284" s="230">
        <f t="shared" si="18"/>
        <v>97.4351978021978</v>
      </c>
    </row>
    <row r="285" spans="1:7" ht="22.5" customHeight="1">
      <c r="A285" s="129"/>
      <c r="B285" s="129"/>
      <c r="C285" s="92" t="s">
        <v>367</v>
      </c>
      <c r="D285" s="200">
        <v>6000</v>
      </c>
      <c r="E285" s="200">
        <v>91000</v>
      </c>
      <c r="F285" s="200">
        <v>88666.03</v>
      </c>
      <c r="G285" s="230">
        <f t="shared" si="18"/>
        <v>97.4351978021978</v>
      </c>
    </row>
    <row r="286" spans="1:7" ht="22.5" customHeight="1">
      <c r="A286" s="129"/>
      <c r="B286" s="129">
        <v>85202</v>
      </c>
      <c r="C286" s="92" t="s">
        <v>181</v>
      </c>
      <c r="D286" s="131">
        <f aca="true" t="shared" si="21" ref="D286:F287">SUM(D287)</f>
        <v>900000</v>
      </c>
      <c r="E286" s="131">
        <f t="shared" si="21"/>
        <v>1380906</v>
      </c>
      <c r="F286" s="131">
        <f t="shared" si="21"/>
        <v>1370611.17</v>
      </c>
      <c r="G286" s="230">
        <f t="shared" si="18"/>
        <v>99.25448727140007</v>
      </c>
    </row>
    <row r="287" spans="1:7" ht="22.5" customHeight="1">
      <c r="A287" s="7"/>
      <c r="B287" s="7"/>
      <c r="C287" s="143" t="s">
        <v>357</v>
      </c>
      <c r="D287" s="131">
        <f t="shared" si="21"/>
        <v>900000</v>
      </c>
      <c r="E287" s="131">
        <f t="shared" si="21"/>
        <v>1380906</v>
      </c>
      <c r="F287" s="235">
        <f t="shared" si="21"/>
        <v>1370611.17</v>
      </c>
      <c r="G287" s="230">
        <f t="shared" si="18"/>
        <v>99.25448727140007</v>
      </c>
    </row>
    <row r="288" spans="1:7" ht="22.5" customHeight="1">
      <c r="A288" s="129"/>
      <c r="B288" s="129"/>
      <c r="C288" s="92" t="s">
        <v>367</v>
      </c>
      <c r="D288" s="131">
        <v>900000</v>
      </c>
      <c r="E288" s="131">
        <v>1380906</v>
      </c>
      <c r="F288" s="235">
        <v>1370611.17</v>
      </c>
      <c r="G288" s="230">
        <f t="shared" si="18"/>
        <v>99.25448727140007</v>
      </c>
    </row>
    <row r="289" spans="1:7" ht="22.5" customHeight="1">
      <c r="A289" s="129"/>
      <c r="B289" s="129">
        <v>85203</v>
      </c>
      <c r="C289" s="92" t="s">
        <v>100</v>
      </c>
      <c r="D289" s="131">
        <f>SUM(D290,D294)</f>
        <v>737704</v>
      </c>
      <c r="E289" s="131">
        <f>SUM(E290,E294)</f>
        <v>769004</v>
      </c>
      <c r="F289" s="131">
        <f>SUM(F290,F294)</f>
        <v>768198.75</v>
      </c>
      <c r="G289" s="230">
        <f t="shared" si="18"/>
        <v>99.89528663049867</v>
      </c>
    </row>
    <row r="290" spans="1:7" ht="22.5" customHeight="1">
      <c r="A290" s="7"/>
      <c r="B290" s="7"/>
      <c r="C290" s="143" t="s">
        <v>357</v>
      </c>
      <c r="D290" s="131">
        <f>SUM(D291:D293)</f>
        <v>702704</v>
      </c>
      <c r="E290" s="131">
        <f>SUM(E291:E293)</f>
        <v>742928</v>
      </c>
      <c r="F290" s="131">
        <f>SUM(F291:F293)</f>
        <v>742122.75</v>
      </c>
      <c r="G290" s="230">
        <f t="shared" si="18"/>
        <v>99.8916113001529</v>
      </c>
    </row>
    <row r="291" spans="1:7" ht="22.5" customHeight="1">
      <c r="A291" s="129"/>
      <c r="B291" s="129"/>
      <c r="C291" s="92" t="s">
        <v>358</v>
      </c>
      <c r="D291" s="131">
        <v>386944</v>
      </c>
      <c r="E291" s="131">
        <v>402164</v>
      </c>
      <c r="F291" s="235">
        <v>402158.5</v>
      </c>
      <c r="G291" s="230">
        <f t="shared" si="18"/>
        <v>99.9986323987229</v>
      </c>
    </row>
    <row r="292" spans="1:7" ht="22.5" customHeight="1">
      <c r="A292" s="129"/>
      <c r="B292" s="129"/>
      <c r="C292" s="92" t="s">
        <v>367</v>
      </c>
      <c r="D292" s="131">
        <v>314460</v>
      </c>
      <c r="E292" s="131">
        <v>338974</v>
      </c>
      <c r="F292" s="235">
        <v>338174.3</v>
      </c>
      <c r="G292" s="230">
        <f t="shared" si="18"/>
        <v>99.76408220099476</v>
      </c>
    </row>
    <row r="293" spans="1:7" ht="22.5" customHeight="1">
      <c r="A293" s="129"/>
      <c r="B293" s="129"/>
      <c r="C293" s="92" t="s">
        <v>360</v>
      </c>
      <c r="D293" s="131">
        <v>1300</v>
      </c>
      <c r="E293" s="131">
        <v>1790</v>
      </c>
      <c r="F293" s="131">
        <v>1789.95</v>
      </c>
      <c r="G293" s="230">
        <f t="shared" si="18"/>
        <v>99.9972067039106</v>
      </c>
    </row>
    <row r="294" spans="1:7" ht="22.5" customHeight="1">
      <c r="A294" s="129"/>
      <c r="B294" s="129"/>
      <c r="C294" s="143" t="s">
        <v>361</v>
      </c>
      <c r="D294" s="131">
        <f>SUM(D295)</f>
        <v>35000</v>
      </c>
      <c r="E294" s="131">
        <f>SUM(E295)</f>
        <v>26076</v>
      </c>
      <c r="F294" s="131">
        <f>SUM(F295)</f>
        <v>26076</v>
      </c>
      <c r="G294" s="230">
        <f t="shared" si="18"/>
        <v>100</v>
      </c>
    </row>
    <row r="295" spans="1:7" ht="22.5" customHeight="1">
      <c r="A295" s="129"/>
      <c r="B295" s="129"/>
      <c r="C295" s="92" t="s">
        <v>209</v>
      </c>
      <c r="D295" s="131">
        <v>35000</v>
      </c>
      <c r="E295" s="131">
        <v>26076</v>
      </c>
      <c r="F295" s="131">
        <v>26076</v>
      </c>
      <c r="G295" s="230">
        <f t="shared" si="18"/>
        <v>100</v>
      </c>
    </row>
    <row r="296" spans="1:7" ht="24" customHeight="1">
      <c r="A296" s="129"/>
      <c r="B296" s="129">
        <v>85204</v>
      </c>
      <c r="C296" s="92" t="s">
        <v>424</v>
      </c>
      <c r="D296" s="131">
        <f aca="true" t="shared" si="22" ref="D296:F297">SUM(D297)</f>
        <v>13000</v>
      </c>
      <c r="E296" s="131">
        <f t="shared" si="22"/>
        <v>20000</v>
      </c>
      <c r="F296" s="131">
        <f t="shared" si="22"/>
        <v>19122.71</v>
      </c>
      <c r="G296" s="230">
        <f t="shared" si="18"/>
        <v>95.61354999999999</v>
      </c>
    </row>
    <row r="297" spans="1:7" ht="24" customHeight="1">
      <c r="A297" s="129"/>
      <c r="B297" s="129"/>
      <c r="C297" s="143" t="s">
        <v>357</v>
      </c>
      <c r="D297" s="131">
        <f t="shared" si="22"/>
        <v>13000</v>
      </c>
      <c r="E297" s="131">
        <f t="shared" si="22"/>
        <v>20000</v>
      </c>
      <c r="F297" s="131">
        <f t="shared" si="22"/>
        <v>19122.71</v>
      </c>
      <c r="G297" s="230">
        <f t="shared" si="18"/>
        <v>95.61354999999999</v>
      </c>
    </row>
    <row r="298" spans="1:7" ht="24" customHeight="1">
      <c r="A298" s="129"/>
      <c r="B298" s="129"/>
      <c r="C298" s="92" t="s">
        <v>367</v>
      </c>
      <c r="D298" s="131">
        <v>13000</v>
      </c>
      <c r="E298" s="131">
        <v>20000</v>
      </c>
      <c r="F298" s="235">
        <v>19122.71</v>
      </c>
      <c r="G298" s="230">
        <f t="shared" si="18"/>
        <v>95.61354999999999</v>
      </c>
    </row>
    <row r="299" spans="1:7" ht="24" customHeight="1">
      <c r="A299" s="129"/>
      <c r="B299" s="129">
        <v>85206</v>
      </c>
      <c r="C299" s="92" t="s">
        <v>422</v>
      </c>
      <c r="D299" s="131">
        <f>SUM(D300)</f>
        <v>0</v>
      </c>
      <c r="E299" s="131">
        <f>SUM(E300)</f>
        <v>84683.76</v>
      </c>
      <c r="F299" s="131">
        <f>SUM(F300)</f>
        <v>84683.76</v>
      </c>
      <c r="G299" s="230">
        <f t="shared" si="18"/>
        <v>100</v>
      </c>
    </row>
    <row r="300" spans="1:7" ht="24" customHeight="1">
      <c r="A300" s="129"/>
      <c r="B300" s="129"/>
      <c r="C300" s="143" t="s">
        <v>357</v>
      </c>
      <c r="D300" s="131">
        <f>SUM(D301:D301)</f>
        <v>0</v>
      </c>
      <c r="E300" s="131">
        <f>SUM(E301:E301)</f>
        <v>84683.76</v>
      </c>
      <c r="F300" s="131">
        <f>SUM(F301:F301)</f>
        <v>84683.76</v>
      </c>
      <c r="G300" s="230">
        <f>F300/E300*100</f>
        <v>100</v>
      </c>
    </row>
    <row r="301" spans="1:7" ht="24" customHeight="1">
      <c r="A301" s="129"/>
      <c r="B301" s="129"/>
      <c r="C301" s="92" t="s">
        <v>359</v>
      </c>
      <c r="D301" s="131">
        <v>0</v>
      </c>
      <c r="E301" s="131">
        <v>84683.76</v>
      </c>
      <c r="F301" s="235">
        <v>84683.76</v>
      </c>
      <c r="G301" s="230">
        <f t="shared" si="18"/>
        <v>100</v>
      </c>
    </row>
    <row r="302" spans="1:7" ht="45.75" customHeight="1">
      <c r="A302" s="129"/>
      <c r="B302" s="129">
        <v>85212</v>
      </c>
      <c r="C302" s="92" t="s">
        <v>346</v>
      </c>
      <c r="D302" s="131">
        <f>SUM(D303)</f>
        <v>10161000</v>
      </c>
      <c r="E302" s="131">
        <f>SUM(E303)</f>
        <v>10420000</v>
      </c>
      <c r="F302" s="235">
        <f>SUM(F303)</f>
        <v>10194061.49</v>
      </c>
      <c r="G302" s="230">
        <f t="shared" si="18"/>
        <v>97.83168416506717</v>
      </c>
    </row>
    <row r="303" spans="1:7" ht="26.25" customHeight="1">
      <c r="A303" s="7"/>
      <c r="B303" s="7"/>
      <c r="C303" s="143" t="s">
        <v>357</v>
      </c>
      <c r="D303" s="131">
        <f>SUM(D304:D305)</f>
        <v>10161000</v>
      </c>
      <c r="E303" s="131">
        <f>SUM(E304:E305)</f>
        <v>10420000</v>
      </c>
      <c r="F303" s="131">
        <f>SUM(F304:F305)</f>
        <v>10194061.49</v>
      </c>
      <c r="G303" s="230">
        <f t="shared" si="18"/>
        <v>97.83168416506717</v>
      </c>
    </row>
    <row r="304" spans="1:7" ht="28.5" customHeight="1">
      <c r="A304" s="129"/>
      <c r="B304" s="129"/>
      <c r="C304" s="92" t="s">
        <v>358</v>
      </c>
      <c r="D304" s="131">
        <v>493907</v>
      </c>
      <c r="E304" s="131">
        <v>570777</v>
      </c>
      <c r="F304" s="235">
        <v>565273.85</v>
      </c>
      <c r="G304" s="230">
        <f t="shared" si="18"/>
        <v>99.0358493772524</v>
      </c>
    </row>
    <row r="305" spans="1:7" ht="22.5" customHeight="1">
      <c r="A305" s="129"/>
      <c r="B305" s="129"/>
      <c r="C305" s="92" t="s">
        <v>360</v>
      </c>
      <c r="D305" s="131">
        <v>9667093</v>
      </c>
      <c r="E305" s="131">
        <v>9849223</v>
      </c>
      <c r="F305" s="235">
        <v>9628787.64</v>
      </c>
      <c r="G305" s="230">
        <f t="shared" si="18"/>
        <v>97.76190101493286</v>
      </c>
    </row>
    <row r="306" spans="1:7" ht="56.25" customHeight="1">
      <c r="A306" s="129"/>
      <c r="B306" s="129">
        <v>85213</v>
      </c>
      <c r="C306" s="92" t="s">
        <v>347</v>
      </c>
      <c r="D306" s="131">
        <f aca="true" t="shared" si="23" ref="D306:F307">SUM(D307)</f>
        <v>138900</v>
      </c>
      <c r="E306" s="131">
        <f t="shared" si="23"/>
        <v>175240</v>
      </c>
      <c r="F306" s="131">
        <f t="shared" si="23"/>
        <v>172663.09</v>
      </c>
      <c r="G306" s="230">
        <f t="shared" si="18"/>
        <v>98.52949669025335</v>
      </c>
    </row>
    <row r="307" spans="1:7" ht="24" customHeight="1">
      <c r="A307" s="7"/>
      <c r="B307" s="7"/>
      <c r="C307" s="143" t="s">
        <v>357</v>
      </c>
      <c r="D307" s="131">
        <f t="shared" si="23"/>
        <v>138900</v>
      </c>
      <c r="E307" s="131">
        <f t="shared" si="23"/>
        <v>175240</v>
      </c>
      <c r="F307" s="235">
        <f t="shared" si="23"/>
        <v>172663.09</v>
      </c>
      <c r="G307" s="230">
        <f t="shared" si="18"/>
        <v>98.52949669025335</v>
      </c>
    </row>
    <row r="308" spans="1:7" ht="26.25" customHeight="1">
      <c r="A308" s="129"/>
      <c r="B308" s="129"/>
      <c r="C308" s="92" t="s">
        <v>367</v>
      </c>
      <c r="D308" s="131">
        <v>138900</v>
      </c>
      <c r="E308" s="131">
        <v>175240</v>
      </c>
      <c r="F308" s="235">
        <v>172663.09</v>
      </c>
      <c r="G308" s="230">
        <f t="shared" si="18"/>
        <v>98.52949669025335</v>
      </c>
    </row>
    <row r="309" spans="1:7" ht="43.5" customHeight="1">
      <c r="A309" s="129"/>
      <c r="B309" s="129">
        <v>85214</v>
      </c>
      <c r="C309" s="92" t="s">
        <v>101</v>
      </c>
      <c r="D309" s="131">
        <f aca="true" t="shared" si="24" ref="D309:F310">SUM(D310)</f>
        <v>3087000</v>
      </c>
      <c r="E309" s="131">
        <f t="shared" si="24"/>
        <v>4121950</v>
      </c>
      <c r="F309" s="235">
        <f t="shared" si="24"/>
        <v>4089218.57</v>
      </c>
      <c r="G309" s="230">
        <f t="shared" si="18"/>
        <v>99.20592365264012</v>
      </c>
    </row>
    <row r="310" spans="1:7" ht="22.5" customHeight="1">
      <c r="A310" s="7"/>
      <c r="B310" s="7"/>
      <c r="C310" s="143" t="s">
        <v>357</v>
      </c>
      <c r="D310" s="131">
        <f t="shared" si="24"/>
        <v>3087000</v>
      </c>
      <c r="E310" s="131">
        <f t="shared" si="24"/>
        <v>4121950</v>
      </c>
      <c r="F310" s="131">
        <f t="shared" si="24"/>
        <v>4089218.57</v>
      </c>
      <c r="G310" s="230">
        <f t="shared" si="18"/>
        <v>99.20592365264012</v>
      </c>
    </row>
    <row r="311" spans="1:7" ht="22.5" customHeight="1">
      <c r="A311" s="129"/>
      <c r="B311" s="129"/>
      <c r="C311" s="92" t="s">
        <v>360</v>
      </c>
      <c r="D311" s="131">
        <v>3087000</v>
      </c>
      <c r="E311" s="131">
        <v>4121950</v>
      </c>
      <c r="F311" s="235">
        <v>4089218.57</v>
      </c>
      <c r="G311" s="230">
        <f t="shared" si="18"/>
        <v>99.20592365264012</v>
      </c>
    </row>
    <row r="312" spans="1:7" ht="22.5" customHeight="1">
      <c r="A312" s="129"/>
      <c r="B312" s="129">
        <v>85215</v>
      </c>
      <c r="C312" s="92" t="s">
        <v>182</v>
      </c>
      <c r="D312" s="131">
        <f aca="true" t="shared" si="25" ref="D312:F313">SUM(D313)</f>
        <v>1018000</v>
      </c>
      <c r="E312" s="131">
        <f t="shared" si="25"/>
        <v>1017570</v>
      </c>
      <c r="F312" s="235">
        <f t="shared" si="25"/>
        <v>1005133.13</v>
      </c>
      <c r="G312" s="230">
        <f t="shared" si="18"/>
        <v>98.77778727753373</v>
      </c>
    </row>
    <row r="313" spans="1:7" ht="22.5" customHeight="1">
      <c r="A313" s="7"/>
      <c r="B313" s="7"/>
      <c r="C313" s="143" t="s">
        <v>357</v>
      </c>
      <c r="D313" s="131">
        <f t="shared" si="25"/>
        <v>1018000</v>
      </c>
      <c r="E313" s="131">
        <f t="shared" si="25"/>
        <v>1017570</v>
      </c>
      <c r="F313" s="235">
        <f t="shared" si="25"/>
        <v>1005133.13</v>
      </c>
      <c r="G313" s="230">
        <f t="shared" si="18"/>
        <v>98.77778727753373</v>
      </c>
    </row>
    <row r="314" spans="1:7" ht="22.5" customHeight="1">
      <c r="A314" s="129"/>
      <c r="B314" s="129"/>
      <c r="C314" s="92" t="s">
        <v>360</v>
      </c>
      <c r="D314" s="131">
        <v>1018000</v>
      </c>
      <c r="E314" s="131">
        <v>1017570</v>
      </c>
      <c r="F314" s="235">
        <v>1005133.13</v>
      </c>
      <c r="G314" s="230">
        <f t="shared" si="18"/>
        <v>98.77778727753373</v>
      </c>
    </row>
    <row r="315" spans="1:7" ht="22.5" customHeight="1">
      <c r="A315" s="129"/>
      <c r="B315" s="129">
        <v>85216</v>
      </c>
      <c r="C315" s="92" t="s">
        <v>355</v>
      </c>
      <c r="D315" s="131">
        <f aca="true" t="shared" si="26" ref="D315:F316">SUM(D316)</f>
        <v>963000</v>
      </c>
      <c r="E315" s="131">
        <f t="shared" si="26"/>
        <v>1319916</v>
      </c>
      <c r="F315" s="131">
        <f t="shared" si="26"/>
        <v>1317711.47</v>
      </c>
      <c r="G315" s="230">
        <f t="shared" si="18"/>
        <v>99.83297952293934</v>
      </c>
    </row>
    <row r="316" spans="1:7" ht="22.5" customHeight="1">
      <c r="A316" s="129"/>
      <c r="B316" s="7"/>
      <c r="C316" s="143" t="s">
        <v>357</v>
      </c>
      <c r="D316" s="131">
        <f t="shared" si="26"/>
        <v>963000</v>
      </c>
      <c r="E316" s="131">
        <f t="shared" si="26"/>
        <v>1319916</v>
      </c>
      <c r="F316" s="131">
        <f t="shared" si="26"/>
        <v>1317711.47</v>
      </c>
      <c r="G316" s="230">
        <f t="shared" si="18"/>
        <v>99.83297952293934</v>
      </c>
    </row>
    <row r="317" spans="1:256" s="236" customFormat="1" ht="22.5" customHeight="1">
      <c r="A317" s="129"/>
      <c r="B317" s="129"/>
      <c r="C317" s="92" t="s">
        <v>360</v>
      </c>
      <c r="D317" s="131">
        <v>963000</v>
      </c>
      <c r="E317" s="131">
        <v>1319916</v>
      </c>
      <c r="F317" s="235">
        <v>1317711.47</v>
      </c>
      <c r="G317" s="230">
        <f aca="true" t="shared" si="27" ref="G317:G382">F317/E317*100</f>
        <v>99.83297952293934</v>
      </c>
      <c r="J317" s="237"/>
      <c r="IT317" s="84"/>
      <c r="IU317" s="84"/>
      <c r="IV317" s="84"/>
    </row>
    <row r="318" spans="1:256" s="236" customFormat="1" ht="22.5" customHeight="1">
      <c r="A318" s="129"/>
      <c r="B318" s="129">
        <v>85219</v>
      </c>
      <c r="C318" s="92" t="s">
        <v>102</v>
      </c>
      <c r="D318" s="131">
        <f>SUM(D319,D323)</f>
        <v>3337880</v>
      </c>
      <c r="E318" s="131">
        <f>SUM(E319,E323)</f>
        <v>3713324</v>
      </c>
      <c r="F318" s="131">
        <f>SUM(F319,F323)</f>
        <v>3672065.9099999997</v>
      </c>
      <c r="G318" s="230">
        <f t="shared" si="27"/>
        <v>98.88891758435298</v>
      </c>
      <c r="J318" s="237"/>
      <c r="IT318" s="84"/>
      <c r="IU318" s="84"/>
      <c r="IV318" s="84"/>
    </row>
    <row r="319" spans="1:7" ht="22.5" customHeight="1">
      <c r="A319" s="7"/>
      <c r="B319" s="7"/>
      <c r="C319" s="143" t="s">
        <v>357</v>
      </c>
      <c r="D319" s="131">
        <f>SUM(D320:D322)</f>
        <v>2967880</v>
      </c>
      <c r="E319" s="131">
        <f>SUM(E320:E322)</f>
        <v>3452194</v>
      </c>
      <c r="F319" s="131">
        <f>SUM(F320:F322)</f>
        <v>3413918.84</v>
      </c>
      <c r="G319" s="230">
        <f t="shared" si="27"/>
        <v>98.8912801540122</v>
      </c>
    </row>
    <row r="320" spans="1:7" ht="22.5" customHeight="1">
      <c r="A320" s="129"/>
      <c r="B320" s="129"/>
      <c r="C320" s="92" t="s">
        <v>358</v>
      </c>
      <c r="D320" s="131">
        <v>2478018</v>
      </c>
      <c r="E320" s="131">
        <v>2707732</v>
      </c>
      <c r="F320" s="235">
        <v>2704458</v>
      </c>
      <c r="G320" s="230">
        <f t="shared" si="27"/>
        <v>99.87908699974739</v>
      </c>
    </row>
    <row r="321" spans="1:10" ht="32.25" customHeight="1">
      <c r="A321" s="129"/>
      <c r="B321" s="129"/>
      <c r="C321" s="92" t="s">
        <v>367</v>
      </c>
      <c r="D321" s="131">
        <v>480362</v>
      </c>
      <c r="E321" s="131">
        <v>690419</v>
      </c>
      <c r="F321" s="235">
        <v>656045.34</v>
      </c>
      <c r="G321" s="230">
        <f t="shared" si="27"/>
        <v>95.02133342216827</v>
      </c>
      <c r="J321" s="131"/>
    </row>
    <row r="322" spans="1:7" ht="22.5" customHeight="1">
      <c r="A322" s="7"/>
      <c r="B322" s="7"/>
      <c r="C322" s="92" t="s">
        <v>360</v>
      </c>
      <c r="D322" s="131">
        <v>9500</v>
      </c>
      <c r="E322" s="131">
        <v>54043</v>
      </c>
      <c r="F322" s="131">
        <v>53415.5</v>
      </c>
      <c r="G322" s="230">
        <f t="shared" si="27"/>
        <v>98.83888755250449</v>
      </c>
    </row>
    <row r="323" spans="1:7" ht="22.5" customHeight="1">
      <c r="A323" s="7"/>
      <c r="B323" s="7"/>
      <c r="C323" s="143" t="s">
        <v>361</v>
      </c>
      <c r="D323" s="131">
        <f>SUM(D324:D325)</f>
        <v>370000</v>
      </c>
      <c r="E323" s="131">
        <f>SUM(E324:E325)</f>
        <v>261130</v>
      </c>
      <c r="F323" s="131">
        <f>SUM(F324:F325)</f>
        <v>258147.07</v>
      </c>
      <c r="G323" s="230">
        <f t="shared" si="27"/>
        <v>98.85768391222763</v>
      </c>
    </row>
    <row r="324" spans="1:7" ht="22.5" customHeight="1">
      <c r="A324" s="129"/>
      <c r="B324" s="129"/>
      <c r="C324" s="92" t="s">
        <v>362</v>
      </c>
      <c r="D324" s="131">
        <v>370000</v>
      </c>
      <c r="E324" s="131">
        <v>193000</v>
      </c>
      <c r="F324" s="131">
        <v>190021.75</v>
      </c>
      <c r="G324" s="230">
        <f t="shared" si="27"/>
        <v>98.4568652849741</v>
      </c>
    </row>
    <row r="325" spans="1:7" ht="22.5" customHeight="1">
      <c r="A325" s="129"/>
      <c r="B325" s="129"/>
      <c r="C325" s="92" t="s">
        <v>209</v>
      </c>
      <c r="D325" s="131">
        <v>0</v>
      </c>
      <c r="E325" s="131">
        <v>68130</v>
      </c>
      <c r="F325" s="131">
        <v>68125.32</v>
      </c>
      <c r="G325" s="230">
        <f t="shared" si="27"/>
        <v>99.99313077939235</v>
      </c>
    </row>
    <row r="326" spans="1:7" ht="45.75" customHeight="1">
      <c r="A326" s="129"/>
      <c r="B326" s="129">
        <v>85220</v>
      </c>
      <c r="C326" s="92" t="s">
        <v>390</v>
      </c>
      <c r="D326" s="131">
        <f aca="true" t="shared" si="28" ref="D326:F327">SUM(D327)</f>
        <v>12600</v>
      </c>
      <c r="E326" s="131">
        <f t="shared" si="28"/>
        <v>12600</v>
      </c>
      <c r="F326" s="131">
        <f t="shared" si="28"/>
        <v>10552.54</v>
      </c>
      <c r="G326" s="230">
        <f t="shared" si="27"/>
        <v>83.75031746031748</v>
      </c>
    </row>
    <row r="327" spans="1:7" ht="22.5" customHeight="1">
      <c r="A327" s="129"/>
      <c r="B327" s="129"/>
      <c r="C327" s="143" t="s">
        <v>357</v>
      </c>
      <c r="D327" s="131">
        <f t="shared" si="28"/>
        <v>12600</v>
      </c>
      <c r="E327" s="131">
        <f t="shared" si="28"/>
        <v>12600</v>
      </c>
      <c r="F327" s="131">
        <f t="shared" si="28"/>
        <v>10552.54</v>
      </c>
      <c r="G327" s="230">
        <f t="shared" si="27"/>
        <v>83.75031746031748</v>
      </c>
    </row>
    <row r="328" spans="1:7" ht="22.5" customHeight="1">
      <c r="A328" s="129"/>
      <c r="B328" s="129"/>
      <c r="C328" s="92" t="s">
        <v>367</v>
      </c>
      <c r="D328" s="131">
        <v>12600</v>
      </c>
      <c r="E328" s="131">
        <v>12600</v>
      </c>
      <c r="F328" s="235">
        <v>10552.54</v>
      </c>
      <c r="G328" s="230">
        <f t="shared" si="27"/>
        <v>83.75031746031748</v>
      </c>
    </row>
    <row r="329" spans="1:7" ht="35.25" customHeight="1">
      <c r="A329" s="129"/>
      <c r="B329" s="129">
        <v>85228</v>
      </c>
      <c r="C329" s="92" t="s">
        <v>103</v>
      </c>
      <c r="D329" s="131">
        <f aca="true" t="shared" si="29" ref="D329:F330">SUM(D330)</f>
        <v>1133000</v>
      </c>
      <c r="E329" s="131">
        <f t="shared" si="29"/>
        <v>876574</v>
      </c>
      <c r="F329" s="235">
        <f t="shared" si="29"/>
        <v>871435.76</v>
      </c>
      <c r="G329" s="230">
        <f t="shared" si="27"/>
        <v>99.41382701289338</v>
      </c>
    </row>
    <row r="330" spans="1:7" ht="22.5" customHeight="1">
      <c r="A330" s="7"/>
      <c r="B330" s="7"/>
      <c r="C330" s="143" t="s">
        <v>357</v>
      </c>
      <c r="D330" s="131">
        <f t="shared" si="29"/>
        <v>1133000</v>
      </c>
      <c r="E330" s="131">
        <f t="shared" si="29"/>
        <v>876574</v>
      </c>
      <c r="F330" s="235">
        <f t="shared" si="29"/>
        <v>871435.76</v>
      </c>
      <c r="G330" s="230">
        <f t="shared" si="27"/>
        <v>99.41382701289338</v>
      </c>
    </row>
    <row r="331" spans="1:7" ht="22.5" customHeight="1">
      <c r="A331" s="129"/>
      <c r="B331" s="129"/>
      <c r="C331" s="92" t="s">
        <v>367</v>
      </c>
      <c r="D331" s="131">
        <v>1133000</v>
      </c>
      <c r="E331" s="131">
        <v>876574</v>
      </c>
      <c r="F331" s="235">
        <v>871435.76</v>
      </c>
      <c r="G331" s="230">
        <f t="shared" si="27"/>
        <v>99.41382701289338</v>
      </c>
    </row>
    <row r="332" spans="1:7" ht="26.25" customHeight="1">
      <c r="A332" s="129"/>
      <c r="B332" s="129">
        <v>85295</v>
      </c>
      <c r="C332" s="92" t="s">
        <v>10</v>
      </c>
      <c r="D332" s="131">
        <f>SUM(D333)</f>
        <v>695100</v>
      </c>
      <c r="E332" s="131">
        <f>SUM(E333)</f>
        <v>775794</v>
      </c>
      <c r="F332" s="235">
        <f>SUM(F333)</f>
        <v>775794</v>
      </c>
      <c r="G332" s="230">
        <f t="shared" si="27"/>
        <v>100</v>
      </c>
    </row>
    <row r="333" spans="1:7" ht="22.5" customHeight="1">
      <c r="A333" s="7"/>
      <c r="B333" s="7"/>
      <c r="C333" s="143" t="s">
        <v>357</v>
      </c>
      <c r="D333" s="131">
        <f>SUM(D334:D336)</f>
        <v>695100</v>
      </c>
      <c r="E333" s="131">
        <f>SUM(E334:E336)</f>
        <v>775794</v>
      </c>
      <c r="F333" s="131">
        <f>SUM(F334:F336)</f>
        <v>775794</v>
      </c>
      <c r="G333" s="230">
        <f t="shared" si="27"/>
        <v>100</v>
      </c>
    </row>
    <row r="334" spans="1:7" ht="22.5" customHeight="1">
      <c r="A334" s="129"/>
      <c r="B334" s="129"/>
      <c r="C334" s="92" t="s">
        <v>367</v>
      </c>
      <c r="D334" s="131">
        <v>0</v>
      </c>
      <c r="E334" s="131">
        <v>13194</v>
      </c>
      <c r="F334" s="235">
        <v>13194</v>
      </c>
      <c r="G334" s="230">
        <f t="shared" si="27"/>
        <v>100</v>
      </c>
    </row>
    <row r="335" spans="1:7" ht="22.5" customHeight="1">
      <c r="A335" s="129"/>
      <c r="B335" s="129"/>
      <c r="C335" s="92" t="s">
        <v>359</v>
      </c>
      <c r="D335" s="131">
        <v>420100</v>
      </c>
      <c r="E335" s="131">
        <v>200100</v>
      </c>
      <c r="F335" s="235">
        <v>200100</v>
      </c>
      <c r="G335" s="230">
        <f t="shared" si="27"/>
        <v>100</v>
      </c>
    </row>
    <row r="336" spans="1:7" ht="22.5" customHeight="1">
      <c r="A336" s="129"/>
      <c r="B336" s="129"/>
      <c r="C336" s="92" t="s">
        <v>360</v>
      </c>
      <c r="D336" s="131">
        <v>275000</v>
      </c>
      <c r="E336" s="131">
        <v>562500</v>
      </c>
      <c r="F336" s="235">
        <v>562500</v>
      </c>
      <c r="G336" s="230">
        <f t="shared" si="27"/>
        <v>100</v>
      </c>
    </row>
    <row r="337" spans="1:7" ht="33" customHeight="1">
      <c r="A337" s="7">
        <v>853</v>
      </c>
      <c r="B337" s="7"/>
      <c r="C337" s="143" t="s">
        <v>183</v>
      </c>
      <c r="D337" s="127">
        <f>SUM(D338,D342)</f>
        <v>1538156</v>
      </c>
      <c r="E337" s="127">
        <f>SUM(E338,E342)</f>
        <v>1892890</v>
      </c>
      <c r="F337" s="127">
        <f>SUM(F338,F342)</f>
        <v>1678468.12</v>
      </c>
      <c r="G337" s="230">
        <f t="shared" si="27"/>
        <v>88.6722482553133</v>
      </c>
    </row>
    <row r="338" spans="1:7" ht="30" customHeight="1">
      <c r="A338" s="7"/>
      <c r="B338" s="7"/>
      <c r="C338" s="143" t="s">
        <v>357</v>
      </c>
      <c r="D338" s="131">
        <f>SUM(D339:D341)</f>
        <v>1538156</v>
      </c>
      <c r="E338" s="131">
        <f>SUM(E339:E341)</f>
        <v>1761890</v>
      </c>
      <c r="F338" s="131">
        <f>SUM(F339:F341)</f>
        <v>1547468.12</v>
      </c>
      <c r="G338" s="230">
        <f t="shared" si="27"/>
        <v>87.83000754871189</v>
      </c>
    </row>
    <row r="339" spans="1:7" ht="28.5" customHeight="1">
      <c r="A339" s="129"/>
      <c r="B339" s="129" t="s">
        <v>391</v>
      </c>
      <c r="C339" s="92" t="s">
        <v>358</v>
      </c>
      <c r="D339" s="131">
        <f>SUM(D346,D355)</f>
        <v>758299</v>
      </c>
      <c r="E339" s="131">
        <f>SUM(E346,E355)</f>
        <v>947113</v>
      </c>
      <c r="F339" s="131">
        <f>SUM(F346,F355)</f>
        <v>829846.52</v>
      </c>
      <c r="G339" s="230">
        <f t="shared" si="27"/>
        <v>87.6185333745815</v>
      </c>
    </row>
    <row r="340" spans="1:7" ht="22.5" customHeight="1">
      <c r="A340" s="129"/>
      <c r="B340" s="129"/>
      <c r="C340" s="92" t="s">
        <v>367</v>
      </c>
      <c r="D340" s="131">
        <f>SUM(D347,D350,D356)</f>
        <v>544857</v>
      </c>
      <c r="E340" s="131">
        <f>SUM(E347,E350,E356)</f>
        <v>579777</v>
      </c>
      <c r="F340" s="131">
        <f>SUM(F347,F350,F356)</f>
        <v>482621.6</v>
      </c>
      <c r="G340" s="230">
        <f t="shared" si="27"/>
        <v>83.24262604415146</v>
      </c>
    </row>
    <row r="341" spans="1:7" ht="22.5" customHeight="1">
      <c r="A341" s="129"/>
      <c r="B341" s="129"/>
      <c r="C341" s="92" t="s">
        <v>359</v>
      </c>
      <c r="D341" s="131">
        <f>SUM(D357)</f>
        <v>235000</v>
      </c>
      <c r="E341" s="131">
        <f>SUM(E357)</f>
        <v>235000</v>
      </c>
      <c r="F341" s="131">
        <f>SUM(F357)</f>
        <v>235000</v>
      </c>
      <c r="G341" s="230">
        <f t="shared" si="27"/>
        <v>100</v>
      </c>
    </row>
    <row r="342" spans="1:7" ht="22.5" customHeight="1">
      <c r="A342" s="129"/>
      <c r="B342" s="129"/>
      <c r="C342" s="143" t="s">
        <v>361</v>
      </c>
      <c r="D342" s="131">
        <f>SUM(D343)</f>
        <v>0</v>
      </c>
      <c r="E342" s="131">
        <f>SUM(E343)</f>
        <v>131000</v>
      </c>
      <c r="F342" s="131">
        <f>SUM(F343)</f>
        <v>131000</v>
      </c>
      <c r="G342" s="230">
        <f t="shared" si="27"/>
        <v>100</v>
      </c>
    </row>
    <row r="343" spans="1:7" ht="22.5" customHeight="1">
      <c r="A343" s="129"/>
      <c r="B343" s="129"/>
      <c r="C343" s="92" t="s">
        <v>362</v>
      </c>
      <c r="D343" s="131">
        <f>SUM(D349)</f>
        <v>0</v>
      </c>
      <c r="E343" s="131">
        <f>SUM(E349)</f>
        <v>131000</v>
      </c>
      <c r="F343" s="131">
        <f>SUM(F349)</f>
        <v>131000</v>
      </c>
      <c r="G343" s="230">
        <f t="shared" si="27"/>
        <v>100</v>
      </c>
    </row>
    <row r="344" spans="1:7" ht="22.5" customHeight="1">
      <c r="A344" s="129"/>
      <c r="B344" s="129">
        <v>85305</v>
      </c>
      <c r="C344" s="92" t="s">
        <v>184</v>
      </c>
      <c r="D344" s="131">
        <f>SUM(D345,D348)</f>
        <v>922527</v>
      </c>
      <c r="E344" s="131">
        <f>SUM(E345,E348)</f>
        <v>1253375</v>
      </c>
      <c r="F344" s="131">
        <f>SUM(F345,F348)</f>
        <v>1138825.72</v>
      </c>
      <c r="G344" s="230">
        <f t="shared" si="27"/>
        <v>90.86073361922809</v>
      </c>
    </row>
    <row r="345" spans="1:7" ht="22.5" customHeight="1">
      <c r="A345" s="7"/>
      <c r="B345" s="7"/>
      <c r="C345" s="143" t="s">
        <v>357</v>
      </c>
      <c r="D345" s="131">
        <f>SUM(D346:D347)</f>
        <v>922527</v>
      </c>
      <c r="E345" s="131">
        <f>SUM(E346:E347)</f>
        <v>1122375</v>
      </c>
      <c r="F345" s="131">
        <f>SUM(F346:F347)</f>
        <v>1007825.72</v>
      </c>
      <c r="G345" s="230">
        <f t="shared" si="27"/>
        <v>89.79402784274417</v>
      </c>
    </row>
    <row r="346" spans="1:7" ht="22.5" customHeight="1">
      <c r="A346" s="129"/>
      <c r="B346" s="129"/>
      <c r="C346" s="92" t="s">
        <v>358</v>
      </c>
      <c r="D346" s="131">
        <v>718023</v>
      </c>
      <c r="E346" s="131">
        <v>899881</v>
      </c>
      <c r="F346" s="235">
        <v>785631.52</v>
      </c>
      <c r="G346" s="230">
        <f t="shared" si="27"/>
        <v>87.30393463135681</v>
      </c>
    </row>
    <row r="347" spans="1:7" ht="22.5" customHeight="1">
      <c r="A347" s="129"/>
      <c r="B347" s="129"/>
      <c r="C347" s="92" t="s">
        <v>367</v>
      </c>
      <c r="D347" s="131">
        <v>204504</v>
      </c>
      <c r="E347" s="131">
        <v>222494</v>
      </c>
      <c r="F347" s="235">
        <v>222194.2</v>
      </c>
      <c r="G347" s="230">
        <f t="shared" si="27"/>
        <v>99.86525479338769</v>
      </c>
    </row>
    <row r="348" spans="1:7" ht="22.5" customHeight="1">
      <c r="A348" s="129"/>
      <c r="B348" s="129"/>
      <c r="C348" s="143" t="s">
        <v>361</v>
      </c>
      <c r="D348" s="131">
        <f>SUM(D349)</f>
        <v>0</v>
      </c>
      <c r="E348" s="131">
        <f>SUM(E349)</f>
        <v>131000</v>
      </c>
      <c r="F348" s="131">
        <f>SUM(F349)</f>
        <v>131000</v>
      </c>
      <c r="G348" s="230">
        <f t="shared" si="27"/>
        <v>100</v>
      </c>
    </row>
    <row r="349" spans="1:7" ht="22.5" customHeight="1">
      <c r="A349" s="129"/>
      <c r="B349" s="129"/>
      <c r="C349" s="92" t="s">
        <v>362</v>
      </c>
      <c r="D349" s="131">
        <v>0</v>
      </c>
      <c r="E349" s="131">
        <v>131000</v>
      </c>
      <c r="F349" s="235">
        <v>131000</v>
      </c>
      <c r="G349" s="230">
        <f t="shared" si="27"/>
        <v>100</v>
      </c>
    </row>
    <row r="350" spans="1:7" ht="22.5" customHeight="1">
      <c r="A350" s="129"/>
      <c r="B350" s="129">
        <v>85334</v>
      </c>
      <c r="C350" s="92" t="s">
        <v>463</v>
      </c>
      <c r="D350" s="131">
        <f aca="true" t="shared" si="30" ref="D350:F351">SUM(D351)</f>
        <v>9000</v>
      </c>
      <c r="E350" s="131">
        <f t="shared" si="30"/>
        <v>9000</v>
      </c>
      <c r="F350" s="131">
        <f t="shared" si="30"/>
        <v>0</v>
      </c>
      <c r="G350" s="230">
        <f t="shared" si="27"/>
        <v>0</v>
      </c>
    </row>
    <row r="351" spans="1:7" ht="22.5" customHeight="1">
      <c r="A351" s="129"/>
      <c r="B351" s="129"/>
      <c r="C351" s="143" t="s">
        <v>357</v>
      </c>
      <c r="D351" s="131">
        <f t="shared" si="30"/>
        <v>9000</v>
      </c>
      <c r="E351" s="131">
        <f t="shared" si="30"/>
        <v>9000</v>
      </c>
      <c r="F351" s="131">
        <f t="shared" si="30"/>
        <v>0</v>
      </c>
      <c r="G351" s="230">
        <f t="shared" si="27"/>
        <v>0</v>
      </c>
    </row>
    <row r="352" spans="1:7" ht="22.5" customHeight="1">
      <c r="A352" s="129"/>
      <c r="B352" s="129"/>
      <c r="C352" s="92" t="s">
        <v>367</v>
      </c>
      <c r="D352" s="131">
        <v>9000</v>
      </c>
      <c r="E352" s="131">
        <v>9000</v>
      </c>
      <c r="F352" s="235">
        <v>0</v>
      </c>
      <c r="G352" s="230">
        <f t="shared" si="27"/>
        <v>0</v>
      </c>
    </row>
    <row r="353" spans="1:7" ht="22.5" customHeight="1">
      <c r="A353" s="129"/>
      <c r="B353" s="129">
        <v>85395</v>
      </c>
      <c r="C353" s="92" t="s">
        <v>10</v>
      </c>
      <c r="D353" s="131">
        <f>SUM(D354)</f>
        <v>606629</v>
      </c>
      <c r="E353" s="131">
        <f>SUM(E354)</f>
        <v>630515</v>
      </c>
      <c r="F353" s="131">
        <f>SUM(F354)</f>
        <v>539642.4</v>
      </c>
      <c r="G353" s="230">
        <f t="shared" si="27"/>
        <v>85.5875593760656</v>
      </c>
    </row>
    <row r="354" spans="1:7" ht="22.5" customHeight="1">
      <c r="A354" s="129"/>
      <c r="B354" s="129"/>
      <c r="C354" s="143" t="s">
        <v>357</v>
      </c>
      <c r="D354" s="131">
        <f>SUM(D355:D356,D357)</f>
        <v>606629</v>
      </c>
      <c r="E354" s="131">
        <f>SUM(E355:E356,E357)</f>
        <v>630515</v>
      </c>
      <c r="F354" s="131">
        <f>SUM(F355:F356,F357)</f>
        <v>539642.4</v>
      </c>
      <c r="G354" s="230">
        <f t="shared" si="27"/>
        <v>85.5875593760656</v>
      </c>
    </row>
    <row r="355" spans="1:7" ht="22.5" customHeight="1">
      <c r="A355" s="129"/>
      <c r="B355" s="129"/>
      <c r="C355" s="92" t="s">
        <v>358</v>
      </c>
      <c r="D355" s="131">
        <v>40276</v>
      </c>
      <c r="E355" s="131">
        <v>47232</v>
      </c>
      <c r="F355" s="235">
        <v>44215</v>
      </c>
      <c r="G355" s="230">
        <f t="shared" si="27"/>
        <v>93.61238143631437</v>
      </c>
    </row>
    <row r="356" spans="1:7" ht="22.5" customHeight="1">
      <c r="A356" s="7"/>
      <c r="B356" s="7"/>
      <c r="C356" s="92" t="s">
        <v>367</v>
      </c>
      <c r="D356" s="131">
        <v>331353</v>
      </c>
      <c r="E356" s="131">
        <v>348283</v>
      </c>
      <c r="F356" s="235">
        <v>260427.4</v>
      </c>
      <c r="G356" s="230">
        <f t="shared" si="27"/>
        <v>74.7746516482286</v>
      </c>
    </row>
    <row r="357" spans="1:7" ht="22.5" customHeight="1">
      <c r="A357" s="7"/>
      <c r="B357" s="7"/>
      <c r="C357" s="92" t="s">
        <v>359</v>
      </c>
      <c r="D357" s="131">
        <v>235000</v>
      </c>
      <c r="E357" s="131">
        <v>235000</v>
      </c>
      <c r="F357" s="235">
        <v>235000</v>
      </c>
      <c r="G357" s="230">
        <f t="shared" si="27"/>
        <v>100</v>
      </c>
    </row>
    <row r="358" spans="1:7" ht="22.5" customHeight="1">
      <c r="A358" s="7">
        <v>854</v>
      </c>
      <c r="B358" s="7"/>
      <c r="C358" s="143" t="s">
        <v>104</v>
      </c>
      <c r="D358" s="127">
        <f>SUM(D359)</f>
        <v>2728146</v>
      </c>
      <c r="E358" s="127">
        <f>SUM(E359)</f>
        <v>3519269</v>
      </c>
      <c r="F358" s="127">
        <f>SUM(F359)</f>
        <v>3387745.5</v>
      </c>
      <c r="G358" s="230">
        <f t="shared" si="27"/>
        <v>96.26276081765845</v>
      </c>
    </row>
    <row r="359" spans="1:7" ht="22.5" customHeight="1">
      <c r="A359" s="7"/>
      <c r="B359" s="7"/>
      <c r="C359" s="143" t="s">
        <v>357</v>
      </c>
      <c r="D359" s="131">
        <f>SUM(D360:D363)</f>
        <v>2728146</v>
      </c>
      <c r="E359" s="131">
        <f>SUM(E360:E363)</f>
        <v>3519269</v>
      </c>
      <c r="F359" s="131">
        <f>SUM(F360:F363)</f>
        <v>3387745.5</v>
      </c>
      <c r="G359" s="230">
        <f t="shared" si="27"/>
        <v>96.26276081765845</v>
      </c>
    </row>
    <row r="360" spans="1:7" ht="22.5" customHeight="1">
      <c r="A360" s="7"/>
      <c r="B360" s="7"/>
      <c r="C360" s="92" t="s">
        <v>358</v>
      </c>
      <c r="D360" s="131">
        <f>SUM(D366,D370,D375,D386)</f>
        <v>2215535</v>
      </c>
      <c r="E360" s="131">
        <f>SUM(E366,E370,E375,E386)</f>
        <v>2344865</v>
      </c>
      <c r="F360" s="131">
        <f>SUM(F366,F370,F375,F386)</f>
        <v>2299049.8400000003</v>
      </c>
      <c r="G360" s="230">
        <f t="shared" si="27"/>
        <v>98.04614935188167</v>
      </c>
    </row>
    <row r="361" spans="1:7" ht="22.5" customHeight="1">
      <c r="A361" s="129"/>
      <c r="B361" s="129"/>
      <c r="C361" s="92" t="s">
        <v>367</v>
      </c>
      <c r="D361" s="200">
        <f>SUM(D367,D371,D376,D383)</f>
        <v>262028</v>
      </c>
      <c r="E361" s="200">
        <f>SUM(E367,E371,E376,E383)</f>
        <v>381900</v>
      </c>
      <c r="F361" s="200">
        <f>SUM(F367,F371,F376,F383)</f>
        <v>378537.9099999999</v>
      </c>
      <c r="G361" s="230">
        <f t="shared" si="27"/>
        <v>99.11964126734745</v>
      </c>
    </row>
    <row r="362" spans="1:7" ht="22.5" customHeight="1">
      <c r="A362" s="129"/>
      <c r="B362" s="129"/>
      <c r="C362" s="92" t="s">
        <v>359</v>
      </c>
      <c r="D362" s="131">
        <f>SUM(D377)</f>
        <v>50000</v>
      </c>
      <c r="E362" s="131">
        <f>SUM(E377)</f>
        <v>50000</v>
      </c>
      <c r="F362" s="131">
        <f>SUM(F377)</f>
        <v>50000</v>
      </c>
      <c r="G362" s="230">
        <f t="shared" si="27"/>
        <v>100</v>
      </c>
    </row>
    <row r="363" spans="1:7" ht="22.5" customHeight="1">
      <c r="A363" s="129"/>
      <c r="B363" s="129"/>
      <c r="C363" s="92" t="s">
        <v>360</v>
      </c>
      <c r="D363" s="131">
        <f>SUM(D372,D380,D387)</f>
        <v>200583</v>
      </c>
      <c r="E363" s="131">
        <f>SUM(E372,E380,E387)</f>
        <v>742504</v>
      </c>
      <c r="F363" s="131">
        <f>SUM(F372,F380,F387)</f>
        <v>660157.75</v>
      </c>
      <c r="G363" s="230">
        <f t="shared" si="27"/>
        <v>88.90965570555849</v>
      </c>
    </row>
    <row r="364" spans="1:7" ht="22.5" customHeight="1">
      <c r="A364" s="129"/>
      <c r="B364" s="129">
        <v>85401</v>
      </c>
      <c r="C364" s="92" t="s">
        <v>185</v>
      </c>
      <c r="D364" s="131">
        <f>SUM(D365)</f>
        <v>1060341</v>
      </c>
      <c r="E364" s="131">
        <f>SUM(E365)</f>
        <v>1156679</v>
      </c>
      <c r="F364" s="235">
        <f>SUM(F365)</f>
        <v>1113025.6300000001</v>
      </c>
      <c r="G364" s="230">
        <f t="shared" si="27"/>
        <v>96.22597367117413</v>
      </c>
    </row>
    <row r="365" spans="1:7" ht="22.5" customHeight="1">
      <c r="A365" s="7"/>
      <c r="B365" s="7"/>
      <c r="C365" s="143" t="s">
        <v>357</v>
      </c>
      <c r="D365" s="131">
        <f>SUM(D366:D367)</f>
        <v>1060341</v>
      </c>
      <c r="E365" s="131">
        <f>SUM(E366:E367)</f>
        <v>1156679</v>
      </c>
      <c r="F365" s="131">
        <f>SUM(F366:F367)</f>
        <v>1113025.6300000001</v>
      </c>
      <c r="G365" s="230">
        <f t="shared" si="27"/>
        <v>96.22597367117413</v>
      </c>
    </row>
    <row r="366" spans="1:7" ht="22.5" customHeight="1">
      <c r="A366" s="7"/>
      <c r="B366" s="7"/>
      <c r="C366" s="92" t="s">
        <v>358</v>
      </c>
      <c r="D366" s="131">
        <v>1002795</v>
      </c>
      <c r="E366" s="131">
        <v>1095956</v>
      </c>
      <c r="F366" s="235">
        <v>1052302.85</v>
      </c>
      <c r="G366" s="230">
        <f t="shared" si="27"/>
        <v>96.01688845172617</v>
      </c>
    </row>
    <row r="367" spans="1:7" ht="22.5" customHeight="1">
      <c r="A367" s="129"/>
      <c r="B367" s="129"/>
      <c r="C367" s="92" t="s">
        <v>367</v>
      </c>
      <c r="D367" s="131">
        <v>57546</v>
      </c>
      <c r="E367" s="131">
        <v>60723</v>
      </c>
      <c r="F367" s="235">
        <v>60722.78</v>
      </c>
      <c r="G367" s="230">
        <f t="shared" si="27"/>
        <v>99.99963769905966</v>
      </c>
    </row>
    <row r="368" spans="1:7" ht="22.5" customHeight="1">
      <c r="A368" s="129"/>
      <c r="B368" s="129">
        <v>85407</v>
      </c>
      <c r="C368" s="92" t="s">
        <v>105</v>
      </c>
      <c r="D368" s="131">
        <f>SUM(D369)</f>
        <v>1294312</v>
      </c>
      <c r="E368" s="131">
        <f>SUM(E369)</f>
        <v>1536492</v>
      </c>
      <c r="F368" s="131">
        <f>SUM(F369)</f>
        <v>1534823.66</v>
      </c>
      <c r="G368" s="230">
        <f t="shared" si="27"/>
        <v>99.8914188944687</v>
      </c>
    </row>
    <row r="369" spans="1:7" ht="22.5" customHeight="1">
      <c r="A369" s="7"/>
      <c r="B369" s="7"/>
      <c r="C369" s="143" t="s">
        <v>357</v>
      </c>
      <c r="D369" s="131">
        <f>SUM(D370:D372)</f>
        <v>1294312</v>
      </c>
      <c r="E369" s="131">
        <f>SUM(E370:E372)</f>
        <v>1536492</v>
      </c>
      <c r="F369" s="131">
        <f>SUM(F370:F372)</f>
        <v>1534823.66</v>
      </c>
      <c r="G369" s="230">
        <f t="shared" si="27"/>
        <v>99.8914188944687</v>
      </c>
    </row>
    <row r="370" spans="1:7" ht="22.5" customHeight="1">
      <c r="A370" s="129"/>
      <c r="B370" s="129"/>
      <c r="C370" s="92" t="s">
        <v>358</v>
      </c>
      <c r="D370" s="131">
        <v>1118940</v>
      </c>
      <c r="E370" s="131">
        <v>1231225</v>
      </c>
      <c r="F370" s="235">
        <v>1229794.75</v>
      </c>
      <c r="G370" s="230">
        <f t="shared" si="27"/>
        <v>99.88383520477572</v>
      </c>
    </row>
    <row r="371" spans="1:7" ht="22.5" customHeight="1">
      <c r="A371" s="129"/>
      <c r="B371" s="129"/>
      <c r="C371" s="92" t="s">
        <v>367</v>
      </c>
      <c r="D371" s="131">
        <v>173872</v>
      </c>
      <c r="E371" s="131">
        <v>300067</v>
      </c>
      <c r="F371" s="235">
        <v>299828.91</v>
      </c>
      <c r="G371" s="230">
        <f t="shared" si="27"/>
        <v>99.92065438718686</v>
      </c>
    </row>
    <row r="372" spans="1:7" ht="22.5" customHeight="1">
      <c r="A372" s="129"/>
      <c r="B372" s="129"/>
      <c r="C372" s="92" t="s">
        <v>360</v>
      </c>
      <c r="D372" s="131">
        <v>1500</v>
      </c>
      <c r="E372" s="131">
        <v>5200</v>
      </c>
      <c r="F372" s="235">
        <v>5200</v>
      </c>
      <c r="G372" s="230">
        <f t="shared" si="27"/>
        <v>100</v>
      </c>
    </row>
    <row r="373" spans="1:7" ht="50.25" customHeight="1">
      <c r="A373" s="129"/>
      <c r="B373" s="129">
        <v>85412</v>
      </c>
      <c r="C373" s="92" t="s">
        <v>186</v>
      </c>
      <c r="D373" s="131">
        <f>SUM(D374)</f>
        <v>65000</v>
      </c>
      <c r="E373" s="131">
        <f>SUM(E374)</f>
        <v>72640</v>
      </c>
      <c r="F373" s="131">
        <f>SUM(F374)</f>
        <v>72452.23000000001</v>
      </c>
      <c r="G373" s="230">
        <f t="shared" si="27"/>
        <v>99.74150605726874</v>
      </c>
    </row>
    <row r="374" spans="1:7" ht="22.5" customHeight="1">
      <c r="A374" s="7"/>
      <c r="B374" s="7"/>
      <c r="C374" s="143" t="s">
        <v>357</v>
      </c>
      <c r="D374" s="131">
        <f>SUM(D375:D377)</f>
        <v>65000</v>
      </c>
      <c r="E374" s="131">
        <f>SUM(E375:E377)</f>
        <v>72640</v>
      </c>
      <c r="F374" s="131">
        <f>SUM(F375:F377)</f>
        <v>72452.23000000001</v>
      </c>
      <c r="G374" s="230">
        <f t="shared" si="27"/>
        <v>99.74150605726874</v>
      </c>
    </row>
    <row r="375" spans="1:7" ht="22.5" customHeight="1">
      <c r="A375" s="7"/>
      <c r="B375" s="7"/>
      <c r="C375" s="92" t="s">
        <v>358</v>
      </c>
      <c r="D375" s="131">
        <v>0</v>
      </c>
      <c r="E375" s="131">
        <v>17140</v>
      </c>
      <c r="F375" s="235">
        <v>16952.24</v>
      </c>
      <c r="G375" s="230">
        <f t="shared" si="27"/>
        <v>98.90455075845975</v>
      </c>
    </row>
    <row r="376" spans="1:7" ht="22.5" customHeight="1">
      <c r="A376" s="7"/>
      <c r="B376" s="7"/>
      <c r="C376" s="92" t="s">
        <v>367</v>
      </c>
      <c r="D376" s="131">
        <v>15000</v>
      </c>
      <c r="E376" s="131">
        <v>5500</v>
      </c>
      <c r="F376" s="235">
        <v>5499.99</v>
      </c>
      <c r="G376" s="230">
        <f t="shared" si="27"/>
        <v>99.99981818181818</v>
      </c>
    </row>
    <row r="377" spans="1:7" ht="22.5" customHeight="1">
      <c r="A377" s="129"/>
      <c r="B377" s="129"/>
      <c r="C377" s="92" t="s">
        <v>359</v>
      </c>
      <c r="D377" s="131">
        <v>50000</v>
      </c>
      <c r="E377" s="131">
        <v>50000</v>
      </c>
      <c r="F377" s="235">
        <v>50000</v>
      </c>
      <c r="G377" s="230">
        <f t="shared" si="27"/>
        <v>100</v>
      </c>
    </row>
    <row r="378" spans="1:7" ht="22.5" customHeight="1">
      <c r="A378" s="129"/>
      <c r="B378" s="129">
        <v>85415</v>
      </c>
      <c r="C378" s="92" t="s">
        <v>106</v>
      </c>
      <c r="D378" s="131">
        <f aca="true" t="shared" si="31" ref="D378:F379">SUM(D379)</f>
        <v>190000</v>
      </c>
      <c r="E378" s="131">
        <f t="shared" si="31"/>
        <v>731921</v>
      </c>
      <c r="F378" s="235">
        <f t="shared" si="31"/>
        <v>654957.75</v>
      </c>
      <c r="G378" s="230">
        <f t="shared" si="27"/>
        <v>89.48475996726422</v>
      </c>
    </row>
    <row r="379" spans="1:7" ht="22.5" customHeight="1">
      <c r="A379" s="7"/>
      <c r="B379" s="7"/>
      <c r="C379" s="143" t="s">
        <v>357</v>
      </c>
      <c r="D379" s="131">
        <f t="shared" si="31"/>
        <v>190000</v>
      </c>
      <c r="E379" s="131">
        <f t="shared" si="31"/>
        <v>731921</v>
      </c>
      <c r="F379" s="235">
        <f t="shared" si="31"/>
        <v>654957.75</v>
      </c>
      <c r="G379" s="230">
        <f t="shared" si="27"/>
        <v>89.48475996726422</v>
      </c>
    </row>
    <row r="380" spans="1:256" s="236" customFormat="1" ht="22.5" customHeight="1">
      <c r="A380" s="7"/>
      <c r="B380" s="7"/>
      <c r="C380" s="92" t="s">
        <v>360</v>
      </c>
      <c r="D380" s="131">
        <v>190000</v>
      </c>
      <c r="E380" s="131">
        <v>731921</v>
      </c>
      <c r="F380" s="235">
        <v>654957.75</v>
      </c>
      <c r="G380" s="230">
        <f t="shared" si="27"/>
        <v>89.48475996726422</v>
      </c>
      <c r="J380" s="237"/>
      <c r="IT380" s="84"/>
      <c r="IU380" s="84"/>
      <c r="IV380" s="84"/>
    </row>
    <row r="381" spans="1:7" ht="22.5" customHeight="1">
      <c r="A381" s="129"/>
      <c r="B381" s="129">
        <v>85446</v>
      </c>
      <c r="C381" s="92" t="s">
        <v>177</v>
      </c>
      <c r="D381" s="131">
        <f aca="true" t="shared" si="32" ref="D381:F382">SUM(D382)</f>
        <v>15610</v>
      </c>
      <c r="E381" s="131">
        <f t="shared" si="32"/>
        <v>15610</v>
      </c>
      <c r="F381" s="235">
        <f t="shared" si="32"/>
        <v>12486.23</v>
      </c>
      <c r="G381" s="230">
        <f t="shared" si="27"/>
        <v>79.98866111467008</v>
      </c>
    </row>
    <row r="382" spans="1:7" ht="22.5" customHeight="1">
      <c r="A382" s="7"/>
      <c r="B382" s="7"/>
      <c r="C382" s="143" t="s">
        <v>357</v>
      </c>
      <c r="D382" s="131">
        <f t="shared" si="32"/>
        <v>15610</v>
      </c>
      <c r="E382" s="131">
        <f t="shared" si="32"/>
        <v>15610</v>
      </c>
      <c r="F382" s="235">
        <f t="shared" si="32"/>
        <v>12486.23</v>
      </c>
      <c r="G382" s="230">
        <f t="shared" si="27"/>
        <v>79.98866111467008</v>
      </c>
    </row>
    <row r="383" spans="1:7" ht="22.5" customHeight="1">
      <c r="A383" s="7"/>
      <c r="B383" s="7"/>
      <c r="C383" s="92" t="s">
        <v>367</v>
      </c>
      <c r="D383" s="131">
        <v>15610</v>
      </c>
      <c r="E383" s="131">
        <v>15610</v>
      </c>
      <c r="F383" s="235">
        <v>12486.23</v>
      </c>
      <c r="G383" s="230">
        <f aca="true" t="shared" si="33" ref="G383:G442">F383/E383*100</f>
        <v>79.98866111467008</v>
      </c>
    </row>
    <row r="384" spans="1:7" ht="22.5" customHeight="1">
      <c r="A384" s="129"/>
      <c r="B384" s="129">
        <v>85495</v>
      </c>
      <c r="C384" s="92" t="s">
        <v>10</v>
      </c>
      <c r="D384" s="131">
        <f>SUM(D385)</f>
        <v>102883</v>
      </c>
      <c r="E384" s="131">
        <f>SUM(E385)</f>
        <v>5927</v>
      </c>
      <c r="F384" s="235">
        <f>SUM(F385)</f>
        <v>0</v>
      </c>
      <c r="G384" s="230">
        <f t="shared" si="33"/>
        <v>0</v>
      </c>
    </row>
    <row r="385" spans="1:7" ht="22.5" customHeight="1">
      <c r="A385" s="7"/>
      <c r="B385" s="7"/>
      <c r="C385" s="143" t="s">
        <v>357</v>
      </c>
      <c r="D385" s="131">
        <f>SUM(D386:D387)</f>
        <v>102883</v>
      </c>
      <c r="E385" s="131">
        <f>SUM(E386:E387)</f>
        <v>5927</v>
      </c>
      <c r="F385" s="131">
        <f>SUM(F386:F387)</f>
        <v>0</v>
      </c>
      <c r="G385" s="230">
        <f t="shared" si="33"/>
        <v>0</v>
      </c>
    </row>
    <row r="386" spans="1:7" ht="22.5" customHeight="1">
      <c r="A386" s="7"/>
      <c r="B386" s="7"/>
      <c r="C386" s="92" t="s">
        <v>358</v>
      </c>
      <c r="D386" s="131">
        <v>93800</v>
      </c>
      <c r="E386" s="131">
        <v>544</v>
      </c>
      <c r="F386" s="235">
        <v>0</v>
      </c>
      <c r="G386" s="230">
        <f t="shared" si="33"/>
        <v>0</v>
      </c>
    </row>
    <row r="387" spans="1:256" s="236" customFormat="1" ht="22.5" customHeight="1">
      <c r="A387" s="7"/>
      <c r="B387" s="7"/>
      <c r="C387" s="92" t="s">
        <v>360</v>
      </c>
      <c r="D387" s="131">
        <v>9083</v>
      </c>
      <c r="E387" s="131">
        <v>5383</v>
      </c>
      <c r="F387" s="235">
        <v>0</v>
      </c>
      <c r="G387" s="230">
        <f t="shared" si="33"/>
        <v>0</v>
      </c>
      <c r="J387" s="237"/>
      <c r="IT387" s="84"/>
      <c r="IU387" s="84"/>
      <c r="IV387" s="84"/>
    </row>
    <row r="388" spans="1:7" ht="29.25" customHeight="1">
      <c r="A388" s="7">
        <v>900</v>
      </c>
      <c r="B388" s="7"/>
      <c r="C388" s="143" t="s">
        <v>107</v>
      </c>
      <c r="D388" s="127">
        <f>SUM(D389,D393)</f>
        <v>10517750</v>
      </c>
      <c r="E388" s="127">
        <f>SUM(E389,E393)</f>
        <v>13131811</v>
      </c>
      <c r="F388" s="127">
        <f>SUM(F389,F393)</f>
        <v>10504234.34</v>
      </c>
      <c r="G388" s="230">
        <f t="shared" si="33"/>
        <v>79.99075177064306</v>
      </c>
    </row>
    <row r="389" spans="1:7" ht="22.5" customHeight="1">
      <c r="A389" s="7"/>
      <c r="B389" s="7"/>
      <c r="C389" s="143" t="s">
        <v>357</v>
      </c>
      <c r="D389" s="131">
        <f>SUM(D390:D392)</f>
        <v>8606550</v>
      </c>
      <c r="E389" s="131">
        <f>SUM(E390:E392)</f>
        <v>8630285</v>
      </c>
      <c r="F389" s="131">
        <f>SUM(F390:F392)</f>
        <v>6300438.22</v>
      </c>
      <c r="G389" s="230">
        <f t="shared" si="33"/>
        <v>73.00382571375104</v>
      </c>
    </row>
    <row r="390" spans="1:7" ht="22.5" customHeight="1">
      <c r="A390" s="7"/>
      <c r="B390" s="7"/>
      <c r="C390" s="92" t="s">
        <v>358</v>
      </c>
      <c r="D390" s="131">
        <f>SUM(D403,D427)</f>
        <v>80450</v>
      </c>
      <c r="E390" s="131">
        <f>SUM(E403,E427)</f>
        <v>83310</v>
      </c>
      <c r="F390" s="131">
        <f>SUM(F403,F427)</f>
        <v>76869.1</v>
      </c>
      <c r="G390" s="230">
        <f t="shared" si="33"/>
        <v>92.26875525147041</v>
      </c>
    </row>
    <row r="391" spans="1:7" ht="22.5" customHeight="1">
      <c r="A391" s="129"/>
      <c r="B391" s="129"/>
      <c r="C391" s="92" t="s">
        <v>367</v>
      </c>
      <c r="D391" s="131">
        <f>SUM(D398,D404,D408,D411,D416,D419,D422,D428)</f>
        <v>8514100</v>
      </c>
      <c r="E391" s="131">
        <f>SUM(E398,E404,E408,E411,E416,E419,E422,E428)</f>
        <v>8533975</v>
      </c>
      <c r="F391" s="131">
        <f>SUM(F398,F404,F408,F411,F416,F419,F422,F428)</f>
        <v>6210899.14</v>
      </c>
      <c r="G391" s="230">
        <f t="shared" si="33"/>
        <v>72.77850169469679</v>
      </c>
    </row>
    <row r="392" spans="1:7" ht="22.5" customHeight="1">
      <c r="A392" s="7"/>
      <c r="B392" s="7"/>
      <c r="C392" s="92" t="s">
        <v>360</v>
      </c>
      <c r="D392" s="131">
        <f>SUM(D405,D429)</f>
        <v>12000</v>
      </c>
      <c r="E392" s="131">
        <f>SUM(E405,E429)</f>
        <v>13000</v>
      </c>
      <c r="F392" s="131">
        <f>SUM(F405,F429)</f>
        <v>12669.98</v>
      </c>
      <c r="G392" s="230">
        <f t="shared" si="33"/>
        <v>97.46138461538462</v>
      </c>
    </row>
    <row r="393" spans="1:7" ht="22.5" customHeight="1">
      <c r="A393" s="129"/>
      <c r="B393" s="129"/>
      <c r="C393" s="143" t="s">
        <v>361</v>
      </c>
      <c r="D393" s="131">
        <f>SUM(D394:D395)</f>
        <v>1911200</v>
      </c>
      <c r="E393" s="131">
        <f>SUM(E394:E395)</f>
        <v>4501526</v>
      </c>
      <c r="F393" s="131">
        <f>SUM(F394:F395)</f>
        <v>4203796.12</v>
      </c>
      <c r="G393" s="230">
        <f t="shared" si="33"/>
        <v>93.38602331742614</v>
      </c>
    </row>
    <row r="394" spans="1:7" ht="22.5" customHeight="1">
      <c r="A394" s="129"/>
      <c r="B394" s="129"/>
      <c r="C394" s="92" t="s">
        <v>362</v>
      </c>
      <c r="D394" s="131">
        <f>SUM(D400,D413,D424,D431)</f>
        <v>1861200</v>
      </c>
      <c r="E394" s="131">
        <f>SUM(E400,E413,E424,E431)</f>
        <v>4374014</v>
      </c>
      <c r="F394" s="131">
        <f>SUM(F400,F413,F424,F431)</f>
        <v>4180487.42</v>
      </c>
      <c r="G394" s="230">
        <f t="shared" si="33"/>
        <v>95.57553816700175</v>
      </c>
    </row>
    <row r="395" spans="1:7" ht="22.5" customHeight="1">
      <c r="A395" s="129"/>
      <c r="B395" s="129"/>
      <c r="C395" s="92" t="s">
        <v>210</v>
      </c>
      <c r="D395" s="131">
        <f>SUM(D432)</f>
        <v>50000</v>
      </c>
      <c r="E395" s="131">
        <f>SUM(E432)</f>
        <v>127512</v>
      </c>
      <c r="F395" s="131">
        <f>SUM(F432)</f>
        <v>23308.7</v>
      </c>
      <c r="G395" s="230">
        <f t="shared" si="33"/>
        <v>18.279612899178115</v>
      </c>
    </row>
    <row r="396" spans="1:7" ht="22.5" customHeight="1">
      <c r="A396" s="129"/>
      <c r="B396" s="129">
        <v>90001</v>
      </c>
      <c r="C396" s="92" t="s">
        <v>187</v>
      </c>
      <c r="D396" s="131">
        <f>SUM(D397,D399)</f>
        <v>323100</v>
      </c>
      <c r="E396" s="131">
        <f>SUM(E397,E399)</f>
        <v>330690</v>
      </c>
      <c r="F396" s="131">
        <f>SUM(F397,F399)</f>
        <v>310855.69</v>
      </c>
      <c r="G396" s="230">
        <f t="shared" si="33"/>
        <v>94.00214400193535</v>
      </c>
    </row>
    <row r="397" spans="1:7" ht="22.5" customHeight="1">
      <c r="A397" s="7"/>
      <c r="B397" s="7"/>
      <c r="C397" s="143" t="s">
        <v>357</v>
      </c>
      <c r="D397" s="131">
        <f>SUM(D398)</f>
        <v>288100</v>
      </c>
      <c r="E397" s="131">
        <f>SUM(E398)</f>
        <v>264700</v>
      </c>
      <c r="F397" s="131">
        <f>SUM(F398)</f>
        <v>244865.69</v>
      </c>
      <c r="G397" s="230">
        <f t="shared" si="33"/>
        <v>92.50687193048735</v>
      </c>
    </row>
    <row r="398" spans="1:7" ht="22.5" customHeight="1">
      <c r="A398" s="7"/>
      <c r="B398" s="7"/>
      <c r="C398" s="92" t="s">
        <v>367</v>
      </c>
      <c r="D398" s="131">
        <v>288100</v>
      </c>
      <c r="E398" s="131">
        <v>264700</v>
      </c>
      <c r="F398" s="131">
        <v>244865.69</v>
      </c>
      <c r="G398" s="230">
        <f t="shared" si="33"/>
        <v>92.50687193048735</v>
      </c>
    </row>
    <row r="399" spans="1:7" ht="22.5" customHeight="1">
      <c r="A399" s="129"/>
      <c r="B399" s="129"/>
      <c r="C399" s="143" t="s">
        <v>361</v>
      </c>
      <c r="D399" s="131">
        <f>SUM(D400:D400)</f>
        <v>35000</v>
      </c>
      <c r="E399" s="131">
        <f>SUM(E400:E400)</f>
        <v>65990</v>
      </c>
      <c r="F399" s="131">
        <f>SUM(F400:F400)</f>
        <v>65990</v>
      </c>
      <c r="G399" s="230">
        <f t="shared" si="33"/>
        <v>100</v>
      </c>
    </row>
    <row r="400" spans="1:256" s="236" customFormat="1" ht="22.5" customHeight="1">
      <c r="A400" s="129"/>
      <c r="B400" s="129"/>
      <c r="C400" s="92" t="s">
        <v>362</v>
      </c>
      <c r="D400" s="131">
        <v>35000</v>
      </c>
      <c r="E400" s="131">
        <v>65990</v>
      </c>
      <c r="F400" s="235">
        <v>65990</v>
      </c>
      <c r="G400" s="230">
        <f t="shared" si="33"/>
        <v>100</v>
      </c>
      <c r="J400" s="237"/>
      <c r="IT400" s="84"/>
      <c r="IU400" s="84"/>
      <c r="IV400" s="84"/>
    </row>
    <row r="401" spans="1:7" ht="22.5" customHeight="1">
      <c r="A401" s="129"/>
      <c r="B401" s="129">
        <v>90002</v>
      </c>
      <c r="C401" s="92" t="s">
        <v>188</v>
      </c>
      <c r="D401" s="131">
        <f>SUM(D402)</f>
        <v>5000000</v>
      </c>
      <c r="E401" s="131">
        <f>SUM(E402)</f>
        <v>4789000</v>
      </c>
      <c r="F401" s="131">
        <f>SUM(F402)</f>
        <v>2771676.3</v>
      </c>
      <c r="G401" s="230">
        <f t="shared" si="33"/>
        <v>57.87588849446648</v>
      </c>
    </row>
    <row r="402" spans="1:7" ht="22.5" customHeight="1">
      <c r="A402" s="7"/>
      <c r="B402" s="7"/>
      <c r="C402" s="143" t="s">
        <v>357</v>
      </c>
      <c r="D402" s="131">
        <f>SUM(D403:D405)</f>
        <v>5000000</v>
      </c>
      <c r="E402" s="131">
        <f>SUM(E403:E405)</f>
        <v>4789000</v>
      </c>
      <c r="F402" s="131">
        <f>SUM(F403:F405)</f>
        <v>2771676.3</v>
      </c>
      <c r="G402" s="230">
        <f t="shared" si="33"/>
        <v>57.87588849446648</v>
      </c>
    </row>
    <row r="403" spans="1:7" ht="22.5" customHeight="1">
      <c r="A403" s="129"/>
      <c r="B403" s="129"/>
      <c r="C403" s="92" t="s">
        <v>358</v>
      </c>
      <c r="D403" s="131">
        <v>0</v>
      </c>
      <c r="E403" s="131">
        <v>2860</v>
      </c>
      <c r="F403" s="131">
        <v>2858</v>
      </c>
      <c r="G403" s="230"/>
    </row>
    <row r="404" spans="1:7" ht="22.5" customHeight="1">
      <c r="A404" s="129"/>
      <c r="B404" s="129"/>
      <c r="C404" s="92" t="s">
        <v>367</v>
      </c>
      <c r="D404" s="131">
        <v>5000000</v>
      </c>
      <c r="E404" s="131">
        <v>4785140</v>
      </c>
      <c r="F404" s="235">
        <v>2768148.32</v>
      </c>
      <c r="G404" s="230">
        <f t="shared" si="33"/>
        <v>57.848847055676536</v>
      </c>
    </row>
    <row r="405" spans="1:7" ht="22.5" customHeight="1">
      <c r="A405" s="129"/>
      <c r="B405" s="129"/>
      <c r="C405" s="92" t="s">
        <v>360</v>
      </c>
      <c r="D405" s="131">
        <v>0</v>
      </c>
      <c r="E405" s="131">
        <v>1000</v>
      </c>
      <c r="F405" s="235">
        <v>669.98</v>
      </c>
      <c r="G405" s="230"/>
    </row>
    <row r="406" spans="1:7" ht="22.5" customHeight="1">
      <c r="A406" s="129"/>
      <c r="B406" s="129">
        <v>90003</v>
      </c>
      <c r="C406" s="92" t="s">
        <v>189</v>
      </c>
      <c r="D406" s="131">
        <f aca="true" t="shared" si="34" ref="D406:F407">SUM(D407)</f>
        <v>123500</v>
      </c>
      <c r="E406" s="131">
        <f t="shared" si="34"/>
        <v>103500</v>
      </c>
      <c r="F406" s="131">
        <f t="shared" si="34"/>
        <v>82405.87</v>
      </c>
      <c r="G406" s="230">
        <f t="shared" si="33"/>
        <v>79.61919806763285</v>
      </c>
    </row>
    <row r="407" spans="1:7" ht="22.5" customHeight="1">
      <c r="A407" s="7"/>
      <c r="B407" s="7"/>
      <c r="C407" s="143" t="s">
        <v>357</v>
      </c>
      <c r="D407" s="131">
        <f t="shared" si="34"/>
        <v>123500</v>
      </c>
      <c r="E407" s="131">
        <f t="shared" si="34"/>
        <v>103500</v>
      </c>
      <c r="F407" s="235">
        <f t="shared" si="34"/>
        <v>82405.87</v>
      </c>
      <c r="G407" s="230">
        <f t="shared" si="33"/>
        <v>79.61919806763285</v>
      </c>
    </row>
    <row r="408" spans="1:7" ht="22.5" customHeight="1">
      <c r="A408" s="129"/>
      <c r="B408" s="129"/>
      <c r="C408" s="92" t="s">
        <v>367</v>
      </c>
      <c r="D408" s="131">
        <v>123500</v>
      </c>
      <c r="E408" s="131">
        <v>103500</v>
      </c>
      <c r="F408" s="235">
        <v>82405.87</v>
      </c>
      <c r="G408" s="230">
        <f t="shared" si="33"/>
        <v>79.61919806763285</v>
      </c>
    </row>
    <row r="409" spans="1:7" ht="22.5" customHeight="1">
      <c r="A409" s="129"/>
      <c r="B409" s="129">
        <v>90004</v>
      </c>
      <c r="C409" s="92" t="s">
        <v>190</v>
      </c>
      <c r="D409" s="131">
        <f>SUM(D410,D412)</f>
        <v>805000</v>
      </c>
      <c r="E409" s="131">
        <f>SUM(E410,E412)</f>
        <v>1038668</v>
      </c>
      <c r="F409" s="131">
        <f>SUM(F410,F412)</f>
        <v>996145.41</v>
      </c>
      <c r="G409" s="230">
        <f t="shared" si="33"/>
        <v>95.9060460127779</v>
      </c>
    </row>
    <row r="410" spans="1:7" ht="22.5" customHeight="1">
      <c r="A410" s="7"/>
      <c r="B410" s="7"/>
      <c r="C410" s="143" t="s">
        <v>357</v>
      </c>
      <c r="D410" s="131">
        <f>SUM(D411)</f>
        <v>795000</v>
      </c>
      <c r="E410" s="131">
        <f>SUM(E411)</f>
        <v>885777</v>
      </c>
      <c r="F410" s="235">
        <f>SUM(F411)</f>
        <v>871384.41</v>
      </c>
      <c r="G410" s="230">
        <f t="shared" si="33"/>
        <v>98.37514521149228</v>
      </c>
    </row>
    <row r="411" spans="1:256" s="236" customFormat="1" ht="22.5" customHeight="1">
      <c r="A411" s="129"/>
      <c r="B411" s="129"/>
      <c r="C411" s="92" t="s">
        <v>367</v>
      </c>
      <c r="D411" s="131">
        <v>795000</v>
      </c>
      <c r="E411" s="131">
        <v>885777</v>
      </c>
      <c r="F411" s="235">
        <v>871384.41</v>
      </c>
      <c r="G411" s="230">
        <f t="shared" si="33"/>
        <v>98.37514521149228</v>
      </c>
      <c r="J411" s="237"/>
      <c r="IT411" s="84"/>
      <c r="IU411" s="84"/>
      <c r="IV411" s="84"/>
    </row>
    <row r="412" spans="1:7" ht="22.5" customHeight="1">
      <c r="A412" s="7"/>
      <c r="B412" s="7"/>
      <c r="C412" s="143" t="s">
        <v>361</v>
      </c>
      <c r="D412" s="131">
        <f>SUM(D413)</f>
        <v>10000</v>
      </c>
      <c r="E412" s="131">
        <f>SUM(E413)</f>
        <v>152891</v>
      </c>
      <c r="F412" s="131">
        <f>SUM(F413)</f>
        <v>124761</v>
      </c>
      <c r="G412" s="230">
        <f t="shared" si="33"/>
        <v>81.60127149407094</v>
      </c>
    </row>
    <row r="413" spans="1:7" ht="22.5" customHeight="1">
      <c r="A413" s="129"/>
      <c r="B413" s="129"/>
      <c r="C413" s="92" t="s">
        <v>362</v>
      </c>
      <c r="D413" s="131">
        <v>10000</v>
      </c>
      <c r="E413" s="131">
        <v>152891</v>
      </c>
      <c r="F413" s="235">
        <v>124761</v>
      </c>
      <c r="G413" s="230">
        <f t="shared" si="33"/>
        <v>81.60127149407094</v>
      </c>
    </row>
    <row r="414" spans="1:7" ht="22.5" customHeight="1">
      <c r="A414" s="129"/>
      <c r="B414" s="129">
        <v>90005</v>
      </c>
      <c r="C414" s="92" t="s">
        <v>466</v>
      </c>
      <c r="D414" s="131">
        <f aca="true" t="shared" si="35" ref="D414:F415">SUM(D415)</f>
        <v>0</v>
      </c>
      <c r="E414" s="131">
        <f t="shared" si="35"/>
        <v>28290</v>
      </c>
      <c r="F414" s="131">
        <f t="shared" si="35"/>
        <v>27060</v>
      </c>
      <c r="G414" s="230">
        <f t="shared" si="33"/>
        <v>95.65217391304348</v>
      </c>
    </row>
    <row r="415" spans="1:7" ht="22.5" customHeight="1">
      <c r="A415" s="129"/>
      <c r="B415" s="7"/>
      <c r="C415" s="143" t="s">
        <v>357</v>
      </c>
      <c r="D415" s="131">
        <f t="shared" si="35"/>
        <v>0</v>
      </c>
      <c r="E415" s="131">
        <f t="shared" si="35"/>
        <v>28290</v>
      </c>
      <c r="F415" s="131">
        <f t="shared" si="35"/>
        <v>27060</v>
      </c>
      <c r="G415" s="230">
        <f t="shared" si="33"/>
        <v>95.65217391304348</v>
      </c>
    </row>
    <row r="416" spans="1:7" ht="22.5" customHeight="1">
      <c r="A416" s="129"/>
      <c r="B416" s="129"/>
      <c r="C416" s="92" t="s">
        <v>367</v>
      </c>
      <c r="D416" s="131">
        <v>0</v>
      </c>
      <c r="E416" s="131">
        <v>28290</v>
      </c>
      <c r="F416" s="235">
        <v>27060</v>
      </c>
      <c r="G416" s="230">
        <f t="shared" si="33"/>
        <v>95.65217391304348</v>
      </c>
    </row>
    <row r="417" spans="1:7" ht="22.5" customHeight="1">
      <c r="A417" s="129"/>
      <c r="B417" s="129">
        <v>90013</v>
      </c>
      <c r="C417" s="92" t="s">
        <v>191</v>
      </c>
      <c r="D417" s="131">
        <f aca="true" t="shared" si="36" ref="D417:F418">SUM(D418)</f>
        <v>211100</v>
      </c>
      <c r="E417" s="131">
        <f t="shared" si="36"/>
        <v>181100</v>
      </c>
      <c r="F417" s="131">
        <f t="shared" si="36"/>
        <v>166008.16</v>
      </c>
      <c r="G417" s="230">
        <f t="shared" si="33"/>
        <v>91.66657095527333</v>
      </c>
    </row>
    <row r="418" spans="1:7" ht="22.5" customHeight="1">
      <c r="A418" s="7"/>
      <c r="B418" s="7"/>
      <c r="C418" s="143" t="s">
        <v>357</v>
      </c>
      <c r="D418" s="131">
        <f t="shared" si="36"/>
        <v>211100</v>
      </c>
      <c r="E418" s="131">
        <f t="shared" si="36"/>
        <v>181100</v>
      </c>
      <c r="F418" s="131">
        <f t="shared" si="36"/>
        <v>166008.16</v>
      </c>
      <c r="G418" s="230">
        <f t="shared" si="33"/>
        <v>91.66657095527333</v>
      </c>
    </row>
    <row r="419" spans="1:7" ht="22.5" customHeight="1">
      <c r="A419" s="129"/>
      <c r="B419" s="129"/>
      <c r="C419" s="92" t="s">
        <v>367</v>
      </c>
      <c r="D419" s="131">
        <v>211100</v>
      </c>
      <c r="E419" s="131">
        <v>181100</v>
      </c>
      <c r="F419" s="235">
        <v>166008.16</v>
      </c>
      <c r="G419" s="230">
        <f t="shared" si="33"/>
        <v>91.66657095527333</v>
      </c>
    </row>
    <row r="420" spans="1:256" s="236" customFormat="1" ht="22.5" customHeight="1">
      <c r="A420" s="129"/>
      <c r="B420" s="129">
        <v>90015</v>
      </c>
      <c r="C420" s="92" t="s">
        <v>192</v>
      </c>
      <c r="D420" s="131">
        <f>SUM(D421,D423)</f>
        <v>1900000</v>
      </c>
      <c r="E420" s="131">
        <f>SUM(E421,E423)</f>
        <v>2007007</v>
      </c>
      <c r="F420" s="235">
        <f>SUM(F421,F423)</f>
        <v>1748224.04</v>
      </c>
      <c r="G420" s="230">
        <f t="shared" si="33"/>
        <v>87.10602603777666</v>
      </c>
      <c r="J420" s="237"/>
      <c r="IT420" s="84"/>
      <c r="IU420" s="84"/>
      <c r="IV420" s="84"/>
    </row>
    <row r="421" spans="1:7" ht="22.5" customHeight="1">
      <c r="A421" s="7"/>
      <c r="B421" s="7"/>
      <c r="C421" s="143" t="s">
        <v>357</v>
      </c>
      <c r="D421" s="131">
        <f>SUM(D422:D422)</f>
        <v>1700000</v>
      </c>
      <c r="E421" s="131">
        <f>SUM(E422:E422)</f>
        <v>1790455</v>
      </c>
      <c r="F421" s="131">
        <f>SUM(F422:F422)</f>
        <v>1653404.47</v>
      </c>
      <c r="G421" s="230">
        <f t="shared" si="33"/>
        <v>92.34549150914152</v>
      </c>
    </row>
    <row r="422" spans="1:7" ht="22.5" customHeight="1">
      <c r="A422" s="129"/>
      <c r="B422" s="129"/>
      <c r="C422" s="92" t="s">
        <v>367</v>
      </c>
      <c r="D422" s="131">
        <v>1700000</v>
      </c>
      <c r="E422" s="131">
        <v>1790455</v>
      </c>
      <c r="F422" s="235">
        <v>1653404.47</v>
      </c>
      <c r="G422" s="230">
        <f t="shared" si="33"/>
        <v>92.34549150914152</v>
      </c>
    </row>
    <row r="423" spans="1:7" ht="22.5" customHeight="1">
      <c r="A423" s="7"/>
      <c r="B423" s="7"/>
      <c r="C423" s="143" t="s">
        <v>361</v>
      </c>
      <c r="D423" s="200">
        <f>SUM(D424:D424)</f>
        <v>200000</v>
      </c>
      <c r="E423" s="200">
        <f>SUM(E424:E424)</f>
        <v>216552</v>
      </c>
      <c r="F423" s="235">
        <f>SUM(F424:F424)</f>
        <v>94819.57</v>
      </c>
      <c r="G423" s="230">
        <f t="shared" si="33"/>
        <v>43.78605138719569</v>
      </c>
    </row>
    <row r="424" spans="1:7" ht="22.5" customHeight="1">
      <c r="A424" s="129"/>
      <c r="B424" s="129"/>
      <c r="C424" s="92" t="s">
        <v>362</v>
      </c>
      <c r="D424" s="131">
        <v>200000</v>
      </c>
      <c r="E424" s="131">
        <v>216552</v>
      </c>
      <c r="F424" s="235">
        <v>94819.57</v>
      </c>
      <c r="G424" s="230">
        <f t="shared" si="33"/>
        <v>43.78605138719569</v>
      </c>
    </row>
    <row r="425" spans="1:7" ht="22.5" customHeight="1">
      <c r="A425" s="129"/>
      <c r="B425" s="129">
        <v>90095</v>
      </c>
      <c r="C425" s="92" t="s">
        <v>10</v>
      </c>
      <c r="D425" s="131">
        <f>SUM(D426,D430)</f>
        <v>2155050</v>
      </c>
      <c r="E425" s="131">
        <f>SUM(E426,E430)</f>
        <v>4653556</v>
      </c>
      <c r="F425" s="131">
        <f>SUM(F426,F430)</f>
        <v>4401858.87</v>
      </c>
      <c r="G425" s="230">
        <f t="shared" si="33"/>
        <v>94.59129470022495</v>
      </c>
    </row>
    <row r="426" spans="1:7" ht="22.5" customHeight="1">
      <c r="A426" s="7"/>
      <c r="B426" s="7"/>
      <c r="C426" s="143" t="s">
        <v>357</v>
      </c>
      <c r="D426" s="131">
        <f>SUM(D427:D429)</f>
        <v>488850</v>
      </c>
      <c r="E426" s="131">
        <f>SUM(E427:E429)</f>
        <v>587463</v>
      </c>
      <c r="F426" s="131">
        <f>SUM(F427:F429)</f>
        <v>483633.31999999995</v>
      </c>
      <c r="G426" s="230">
        <f t="shared" si="33"/>
        <v>82.32574987701352</v>
      </c>
    </row>
    <row r="427" spans="1:7" ht="22.5" customHeight="1">
      <c r="A427" s="129"/>
      <c r="B427" s="129"/>
      <c r="C427" s="92" t="s">
        <v>358</v>
      </c>
      <c r="D427" s="131">
        <v>80450</v>
      </c>
      <c r="E427" s="131">
        <v>80450</v>
      </c>
      <c r="F427" s="235">
        <v>74011.1</v>
      </c>
      <c r="G427" s="230">
        <f t="shared" si="33"/>
        <v>91.9963952765693</v>
      </c>
    </row>
    <row r="428" spans="1:7" ht="22.5" customHeight="1">
      <c r="A428" s="129"/>
      <c r="B428" s="129"/>
      <c r="C428" s="92" t="s">
        <v>367</v>
      </c>
      <c r="D428" s="131">
        <v>396400</v>
      </c>
      <c r="E428" s="131">
        <v>495013</v>
      </c>
      <c r="F428" s="235">
        <v>397622.22</v>
      </c>
      <c r="G428" s="230">
        <f t="shared" si="33"/>
        <v>80.32561165060311</v>
      </c>
    </row>
    <row r="429" spans="1:7" ht="22.5" customHeight="1">
      <c r="A429" s="7"/>
      <c r="B429" s="7"/>
      <c r="C429" s="92" t="s">
        <v>360</v>
      </c>
      <c r="D429" s="131">
        <v>12000</v>
      </c>
      <c r="E429" s="131">
        <v>12000</v>
      </c>
      <c r="F429" s="235">
        <v>12000</v>
      </c>
      <c r="G429" s="230">
        <f t="shared" si="33"/>
        <v>100</v>
      </c>
    </row>
    <row r="430" spans="1:7" ht="22.5" customHeight="1">
      <c r="A430" s="7"/>
      <c r="B430" s="7"/>
      <c r="C430" s="143" t="s">
        <v>361</v>
      </c>
      <c r="D430" s="131">
        <f>SUM(D431:D432)</f>
        <v>1666200</v>
      </c>
      <c r="E430" s="131">
        <f>SUM(E431:E432)</f>
        <v>4066093</v>
      </c>
      <c r="F430" s="131">
        <f>SUM(F431:F432)</f>
        <v>3918225.5500000003</v>
      </c>
      <c r="G430" s="230">
        <f t="shared" si="33"/>
        <v>96.36340216517429</v>
      </c>
    </row>
    <row r="431" spans="1:7" ht="22.5" customHeight="1">
      <c r="A431" s="129"/>
      <c r="B431" s="129"/>
      <c r="C431" s="92" t="s">
        <v>362</v>
      </c>
      <c r="D431" s="131">
        <v>1616200</v>
      </c>
      <c r="E431" s="131">
        <v>3938581</v>
      </c>
      <c r="F431" s="235">
        <v>3894916.85</v>
      </c>
      <c r="G431" s="230">
        <f t="shared" si="33"/>
        <v>98.89137356829782</v>
      </c>
    </row>
    <row r="432" spans="1:7" ht="22.5" customHeight="1">
      <c r="A432" s="129"/>
      <c r="B432" s="129"/>
      <c r="C432" s="92" t="s">
        <v>210</v>
      </c>
      <c r="D432" s="131">
        <v>50000</v>
      </c>
      <c r="E432" s="131">
        <v>127512</v>
      </c>
      <c r="F432" s="235">
        <v>23308.7</v>
      </c>
      <c r="G432" s="230">
        <f t="shared" si="33"/>
        <v>18.279612899178115</v>
      </c>
    </row>
    <row r="433" spans="1:7" ht="22.5" customHeight="1">
      <c r="A433" s="7">
        <v>921</v>
      </c>
      <c r="B433" s="7"/>
      <c r="C433" s="143" t="s">
        <v>193</v>
      </c>
      <c r="D433" s="127">
        <f>SUM(D434,D439)</f>
        <v>4685184</v>
      </c>
      <c r="E433" s="127">
        <f>SUM(E434,E439)</f>
        <v>4896056</v>
      </c>
      <c r="F433" s="229">
        <f>SUM(F434,F439)</f>
        <v>4788794.529999999</v>
      </c>
      <c r="G433" s="230">
        <f t="shared" si="33"/>
        <v>97.8092270594944</v>
      </c>
    </row>
    <row r="434" spans="1:7" ht="22.5" customHeight="1">
      <c r="A434" s="7"/>
      <c r="B434" s="7"/>
      <c r="C434" s="143" t="s">
        <v>357</v>
      </c>
      <c r="D434" s="131">
        <f>SUM(D435:D438)</f>
        <v>4670184</v>
      </c>
      <c r="E434" s="131">
        <f>SUM(E435:E438)</f>
        <v>4871056</v>
      </c>
      <c r="F434" s="235">
        <f>SUM(F435:F438)</f>
        <v>4764126.64</v>
      </c>
      <c r="G434" s="230">
        <f t="shared" si="33"/>
        <v>97.80480125870037</v>
      </c>
    </row>
    <row r="435" spans="1:7" ht="22.5" customHeight="1">
      <c r="A435" s="129"/>
      <c r="B435" s="129"/>
      <c r="C435" s="92" t="s">
        <v>358</v>
      </c>
      <c r="D435" s="131">
        <f aca="true" t="shared" si="37" ref="D435:F436">SUM(D459,D464)</f>
        <v>10400</v>
      </c>
      <c r="E435" s="131">
        <f t="shared" si="37"/>
        <v>19319</v>
      </c>
      <c r="F435" s="131">
        <f t="shared" si="37"/>
        <v>18278.739999999998</v>
      </c>
      <c r="G435" s="230">
        <f t="shared" si="33"/>
        <v>94.61535276153009</v>
      </c>
    </row>
    <row r="436" spans="1:7" ht="22.5" customHeight="1">
      <c r="A436" s="129"/>
      <c r="B436" s="129"/>
      <c r="C436" s="92" t="s">
        <v>367</v>
      </c>
      <c r="D436" s="131">
        <f t="shared" si="37"/>
        <v>150080</v>
      </c>
      <c r="E436" s="131">
        <f t="shared" si="37"/>
        <v>91363</v>
      </c>
      <c r="F436" s="131">
        <f t="shared" si="37"/>
        <v>32652.39</v>
      </c>
      <c r="G436" s="230">
        <f t="shared" si="33"/>
        <v>35.73918325799284</v>
      </c>
    </row>
    <row r="437" spans="1:7" ht="22.5" customHeight="1">
      <c r="A437" s="129"/>
      <c r="B437" s="129"/>
      <c r="C437" s="92" t="s">
        <v>359</v>
      </c>
      <c r="D437" s="131">
        <f>SUM(D443,D446,D451,D454,D461)</f>
        <v>4487804</v>
      </c>
      <c r="E437" s="131">
        <f>SUM(E443,E446,E451,E454,E461)</f>
        <v>4737974</v>
      </c>
      <c r="F437" s="131">
        <f>SUM(F443,F446,F451,F454,F461)</f>
        <v>4690950.52</v>
      </c>
      <c r="G437" s="230">
        <f t="shared" si="33"/>
        <v>99.00751924767843</v>
      </c>
    </row>
    <row r="438" spans="1:7" ht="22.5" customHeight="1">
      <c r="A438" s="129"/>
      <c r="B438" s="129"/>
      <c r="C438" s="92" t="s">
        <v>360</v>
      </c>
      <c r="D438" s="131">
        <f>SUM(D466)</f>
        <v>21900</v>
      </c>
      <c r="E438" s="131">
        <f>SUM(E466)</f>
        <v>22400</v>
      </c>
      <c r="F438" s="131">
        <f>SUM(F466)</f>
        <v>22244.99</v>
      </c>
      <c r="G438" s="230">
        <f t="shared" si="33"/>
        <v>99.30799107142857</v>
      </c>
    </row>
    <row r="439" spans="1:7" ht="22.5" customHeight="1">
      <c r="A439" s="7"/>
      <c r="B439" s="7"/>
      <c r="C439" s="143" t="s">
        <v>361</v>
      </c>
      <c r="D439" s="131">
        <f>SUM(D440)</f>
        <v>15000</v>
      </c>
      <c r="E439" s="131">
        <f>SUM(E440)</f>
        <v>25000</v>
      </c>
      <c r="F439" s="131">
        <f>SUM(F440)</f>
        <v>24667.89</v>
      </c>
      <c r="G439" s="230">
        <f t="shared" si="33"/>
        <v>98.67156</v>
      </c>
    </row>
    <row r="440" spans="1:7" ht="22.5" customHeight="1">
      <c r="A440" s="7"/>
      <c r="B440" s="7"/>
      <c r="C440" s="92" t="s">
        <v>210</v>
      </c>
      <c r="D440" s="131">
        <f>SUM(D448,D456)</f>
        <v>15000</v>
      </c>
      <c r="E440" s="131">
        <f>SUM(E448,E456)</f>
        <v>25000</v>
      </c>
      <c r="F440" s="131">
        <f>SUM(F448,F456)</f>
        <v>24667.89</v>
      </c>
      <c r="G440" s="230">
        <f t="shared" si="33"/>
        <v>98.67156</v>
      </c>
    </row>
    <row r="441" spans="1:256" s="236" customFormat="1" ht="22.5" customHeight="1">
      <c r="A441" s="129"/>
      <c r="B441" s="129">
        <v>92105</v>
      </c>
      <c r="C441" s="92" t="s">
        <v>194</v>
      </c>
      <c r="D441" s="131">
        <f aca="true" t="shared" si="38" ref="D441:F442">SUM(D442)</f>
        <v>296800</v>
      </c>
      <c r="E441" s="131">
        <f t="shared" si="38"/>
        <v>290422</v>
      </c>
      <c r="F441" s="235">
        <f t="shared" si="38"/>
        <v>289398.52</v>
      </c>
      <c r="G441" s="230">
        <f t="shared" si="33"/>
        <v>99.64758868129826</v>
      </c>
      <c r="J441" s="237"/>
      <c r="IT441" s="84"/>
      <c r="IU441" s="84"/>
      <c r="IV441" s="84"/>
    </row>
    <row r="442" spans="1:7" ht="22.5" customHeight="1">
      <c r="A442" s="7"/>
      <c r="B442" s="7"/>
      <c r="C442" s="143" t="s">
        <v>357</v>
      </c>
      <c r="D442" s="131">
        <f t="shared" si="38"/>
        <v>296800</v>
      </c>
      <c r="E442" s="131">
        <f t="shared" si="38"/>
        <v>290422</v>
      </c>
      <c r="F442" s="131">
        <f t="shared" si="38"/>
        <v>289398.52</v>
      </c>
      <c r="G442" s="230">
        <f t="shared" si="33"/>
        <v>99.64758868129826</v>
      </c>
    </row>
    <row r="443" spans="1:7" ht="22.5" customHeight="1">
      <c r="A443" s="129"/>
      <c r="B443" s="129"/>
      <c r="C443" s="92" t="s">
        <v>359</v>
      </c>
      <c r="D443" s="131">
        <v>296800</v>
      </c>
      <c r="E443" s="131">
        <v>290422</v>
      </c>
      <c r="F443" s="235">
        <v>289398.52</v>
      </c>
      <c r="G443" s="230">
        <f aca="true" t="shared" si="39" ref="G443:G490">F443/E443*100</f>
        <v>99.64758868129826</v>
      </c>
    </row>
    <row r="444" spans="1:7" ht="22.5" customHeight="1">
      <c r="A444" s="129"/>
      <c r="B444" s="129">
        <v>92114</v>
      </c>
      <c r="C444" s="92" t="s">
        <v>195</v>
      </c>
      <c r="D444" s="131">
        <f>SUM(D445,D447)</f>
        <v>1451890</v>
      </c>
      <c r="E444" s="131">
        <f>SUM(E445,E447)</f>
        <v>1718438</v>
      </c>
      <c r="F444" s="131">
        <f>SUM(F445,F447)</f>
        <v>1718105.89</v>
      </c>
      <c r="G444" s="230">
        <f t="shared" si="39"/>
        <v>99.9806737281182</v>
      </c>
    </row>
    <row r="445" spans="1:7" ht="22.5" customHeight="1">
      <c r="A445" s="7"/>
      <c r="B445" s="7"/>
      <c r="C445" s="143" t="s">
        <v>357</v>
      </c>
      <c r="D445" s="131">
        <f>SUM(D446)</f>
        <v>1451890</v>
      </c>
      <c r="E445" s="131">
        <f>SUM(E446)</f>
        <v>1708438</v>
      </c>
      <c r="F445" s="235">
        <f>SUM(F446)</f>
        <v>1708438</v>
      </c>
      <c r="G445" s="230">
        <f t="shared" si="39"/>
        <v>100</v>
      </c>
    </row>
    <row r="446" spans="1:7" ht="22.5" customHeight="1">
      <c r="A446" s="129"/>
      <c r="B446" s="129"/>
      <c r="C446" s="92" t="s">
        <v>359</v>
      </c>
      <c r="D446" s="131">
        <v>1451890</v>
      </c>
      <c r="E446" s="131">
        <v>1708438</v>
      </c>
      <c r="F446" s="235">
        <v>1708438</v>
      </c>
      <c r="G446" s="230">
        <f t="shared" si="39"/>
        <v>100</v>
      </c>
    </row>
    <row r="447" spans="1:7" ht="22.5" customHeight="1">
      <c r="A447" s="129"/>
      <c r="B447" s="129"/>
      <c r="C447" s="143" t="s">
        <v>361</v>
      </c>
      <c r="D447" s="200">
        <f>SUM(D448)</f>
        <v>0</v>
      </c>
      <c r="E447" s="200">
        <f>SUM(E448)</f>
        <v>10000</v>
      </c>
      <c r="F447" s="235">
        <f>SUM(F448)</f>
        <v>9667.89</v>
      </c>
      <c r="G447" s="230">
        <f t="shared" si="39"/>
        <v>96.67889999999998</v>
      </c>
    </row>
    <row r="448" spans="1:7" ht="22.5" customHeight="1">
      <c r="A448" s="129"/>
      <c r="B448" s="129"/>
      <c r="C448" s="92" t="s">
        <v>210</v>
      </c>
      <c r="D448" s="131">
        <v>0</v>
      </c>
      <c r="E448" s="131">
        <v>10000</v>
      </c>
      <c r="F448" s="235">
        <v>9667.89</v>
      </c>
      <c r="G448" s="230">
        <f t="shared" si="39"/>
        <v>96.67889999999998</v>
      </c>
    </row>
    <row r="449" spans="1:7" ht="22.5" customHeight="1">
      <c r="A449" s="129"/>
      <c r="B449" s="129">
        <v>92116</v>
      </c>
      <c r="C449" s="92" t="s">
        <v>196</v>
      </c>
      <c r="D449" s="131">
        <f aca="true" t="shared" si="40" ref="D449:F450">SUM(D450)</f>
        <v>1993114</v>
      </c>
      <c r="E449" s="131">
        <f t="shared" si="40"/>
        <v>1993114</v>
      </c>
      <c r="F449" s="131">
        <f t="shared" si="40"/>
        <v>1993114</v>
      </c>
      <c r="G449" s="230">
        <f t="shared" si="39"/>
        <v>100</v>
      </c>
    </row>
    <row r="450" spans="1:7" ht="22.5" customHeight="1">
      <c r="A450" s="7"/>
      <c r="B450" s="7"/>
      <c r="C450" s="143" t="s">
        <v>357</v>
      </c>
      <c r="D450" s="131">
        <f t="shared" si="40"/>
        <v>1993114</v>
      </c>
      <c r="E450" s="131">
        <f t="shared" si="40"/>
        <v>1993114</v>
      </c>
      <c r="F450" s="131">
        <f t="shared" si="40"/>
        <v>1993114</v>
      </c>
      <c r="G450" s="230">
        <f t="shared" si="39"/>
        <v>100</v>
      </c>
    </row>
    <row r="451" spans="1:7" ht="22.5" customHeight="1">
      <c r="A451" s="129"/>
      <c r="B451" s="129"/>
      <c r="C451" s="92" t="s">
        <v>359</v>
      </c>
      <c r="D451" s="131">
        <v>1993114</v>
      </c>
      <c r="E451" s="131">
        <v>1993114</v>
      </c>
      <c r="F451" s="235">
        <v>1993114</v>
      </c>
      <c r="G451" s="230">
        <f t="shared" si="39"/>
        <v>100</v>
      </c>
    </row>
    <row r="452" spans="1:7" ht="22.5" customHeight="1">
      <c r="A452" s="129"/>
      <c r="B452" s="129">
        <v>92118</v>
      </c>
      <c r="C452" s="92" t="s">
        <v>197</v>
      </c>
      <c r="D452" s="131">
        <f>SUM(D453,D455)</f>
        <v>611000</v>
      </c>
      <c r="E452" s="131">
        <f>SUM(E453,E455)</f>
        <v>611000</v>
      </c>
      <c r="F452" s="235">
        <f>SUM(F453,F455)</f>
        <v>611000</v>
      </c>
      <c r="G452" s="230">
        <f t="shared" si="39"/>
        <v>100</v>
      </c>
    </row>
    <row r="453" spans="1:7" ht="22.5" customHeight="1">
      <c r="A453" s="7"/>
      <c r="B453" s="7"/>
      <c r="C453" s="143" t="s">
        <v>357</v>
      </c>
      <c r="D453" s="131">
        <f>SUM(D454)</f>
        <v>596000</v>
      </c>
      <c r="E453" s="131">
        <f>SUM(E454)</f>
        <v>596000</v>
      </c>
      <c r="F453" s="235">
        <f>SUM(F454)</f>
        <v>596000</v>
      </c>
      <c r="G453" s="230">
        <f t="shared" si="39"/>
        <v>100</v>
      </c>
    </row>
    <row r="454" spans="1:7" ht="22.5" customHeight="1">
      <c r="A454" s="129"/>
      <c r="B454" s="129"/>
      <c r="C454" s="92" t="s">
        <v>359</v>
      </c>
      <c r="D454" s="131">
        <v>596000</v>
      </c>
      <c r="E454" s="131">
        <v>596000</v>
      </c>
      <c r="F454" s="235">
        <v>596000</v>
      </c>
      <c r="G454" s="230">
        <f t="shared" si="39"/>
        <v>100</v>
      </c>
    </row>
    <row r="455" spans="1:7" ht="22.5" customHeight="1">
      <c r="A455" s="7"/>
      <c r="B455" s="7"/>
      <c r="C455" s="143" t="s">
        <v>361</v>
      </c>
      <c r="D455" s="131">
        <f>SUM(D456)</f>
        <v>15000</v>
      </c>
      <c r="E455" s="131">
        <f>SUM(E456)</f>
        <v>15000</v>
      </c>
      <c r="F455" s="235">
        <f>SUM(F456)</f>
        <v>15000</v>
      </c>
      <c r="G455" s="230">
        <f t="shared" si="39"/>
        <v>100</v>
      </c>
    </row>
    <row r="456" spans="1:7" ht="22.5" customHeight="1">
      <c r="A456" s="129"/>
      <c r="B456" s="129"/>
      <c r="C456" s="92" t="s">
        <v>210</v>
      </c>
      <c r="D456" s="131">
        <v>15000</v>
      </c>
      <c r="E456" s="131">
        <v>15000</v>
      </c>
      <c r="F456" s="235">
        <v>15000</v>
      </c>
      <c r="G456" s="230">
        <f t="shared" si="39"/>
        <v>100</v>
      </c>
    </row>
    <row r="457" spans="1:256" s="236" customFormat="1" ht="22.5" customHeight="1">
      <c r="A457" s="129"/>
      <c r="B457" s="129">
        <v>92120</v>
      </c>
      <c r="C457" s="92" t="s">
        <v>198</v>
      </c>
      <c r="D457" s="131">
        <f>SUM(D458)</f>
        <v>222180</v>
      </c>
      <c r="E457" s="131">
        <f>SUM(E458)</f>
        <v>222180</v>
      </c>
      <c r="F457" s="131">
        <f>SUM(F458)</f>
        <v>119908.5</v>
      </c>
      <c r="G457" s="230">
        <f t="shared" si="39"/>
        <v>53.96907912503376</v>
      </c>
      <c r="J457" s="237"/>
      <c r="IT457" s="84"/>
      <c r="IU457" s="84"/>
      <c r="IV457" s="84"/>
    </row>
    <row r="458" spans="1:7" ht="22.5" customHeight="1">
      <c r="A458" s="7"/>
      <c r="B458" s="7"/>
      <c r="C458" s="143" t="s">
        <v>357</v>
      </c>
      <c r="D458" s="131">
        <f>SUM(D459:D461)</f>
        <v>222180</v>
      </c>
      <c r="E458" s="131">
        <f>SUM(E459:E461)</f>
        <v>222180</v>
      </c>
      <c r="F458" s="131">
        <f>SUM(F459:F461)</f>
        <v>119908.5</v>
      </c>
      <c r="G458" s="230">
        <f t="shared" si="39"/>
        <v>53.96907912503376</v>
      </c>
    </row>
    <row r="459" spans="1:7" ht="22.5" customHeight="1">
      <c r="A459" s="7"/>
      <c r="B459" s="7"/>
      <c r="C459" s="92" t="s">
        <v>358</v>
      </c>
      <c r="D459" s="131">
        <v>0</v>
      </c>
      <c r="E459" s="131">
        <v>9000</v>
      </c>
      <c r="F459" s="235">
        <v>8344</v>
      </c>
      <c r="G459" s="230">
        <f t="shared" si="39"/>
        <v>92.71111111111111</v>
      </c>
    </row>
    <row r="460" spans="1:7" ht="22.5" customHeight="1">
      <c r="A460" s="129"/>
      <c r="B460" s="129"/>
      <c r="C460" s="92" t="s">
        <v>367</v>
      </c>
      <c r="D460" s="200">
        <v>72180</v>
      </c>
      <c r="E460" s="200">
        <v>63180</v>
      </c>
      <c r="F460" s="235">
        <v>7564.5</v>
      </c>
      <c r="G460" s="230">
        <f t="shared" si="39"/>
        <v>11.972934472934472</v>
      </c>
    </row>
    <row r="461" spans="1:7" ht="22.5" customHeight="1">
      <c r="A461" s="129"/>
      <c r="B461" s="129"/>
      <c r="C461" s="92" t="s">
        <v>359</v>
      </c>
      <c r="D461" s="200">
        <v>150000</v>
      </c>
      <c r="E461" s="200">
        <v>150000</v>
      </c>
      <c r="F461" s="235">
        <v>104000</v>
      </c>
      <c r="G461" s="230">
        <f t="shared" si="39"/>
        <v>69.33333333333334</v>
      </c>
    </row>
    <row r="462" spans="1:7" ht="22.5" customHeight="1">
      <c r="A462" s="129"/>
      <c r="B462" s="129">
        <v>92195</v>
      </c>
      <c r="C462" s="92" t="s">
        <v>10</v>
      </c>
      <c r="D462" s="131">
        <f>SUM(D463)</f>
        <v>110200</v>
      </c>
      <c r="E462" s="131">
        <f>SUM(E463)</f>
        <v>60902</v>
      </c>
      <c r="F462" s="235">
        <f>SUM(F463)</f>
        <v>57267.619999999995</v>
      </c>
      <c r="G462" s="230">
        <f t="shared" si="39"/>
        <v>94.03241272864601</v>
      </c>
    </row>
    <row r="463" spans="1:7" ht="22.5" customHeight="1">
      <c r="A463" s="7"/>
      <c r="B463" s="7"/>
      <c r="C463" s="143" t="s">
        <v>357</v>
      </c>
      <c r="D463" s="131">
        <f>SUM(D464:D466)</f>
        <v>110200</v>
      </c>
      <c r="E463" s="131">
        <f>SUM(E464:E466)</f>
        <v>60902</v>
      </c>
      <c r="F463" s="131">
        <f>SUM(F464:F466)</f>
        <v>57267.619999999995</v>
      </c>
      <c r="G463" s="230">
        <f t="shared" si="39"/>
        <v>94.03241272864601</v>
      </c>
    </row>
    <row r="464" spans="1:7" ht="22.5" customHeight="1">
      <c r="A464" s="7"/>
      <c r="B464" s="7"/>
      <c r="C464" s="92" t="s">
        <v>358</v>
      </c>
      <c r="D464" s="131">
        <v>10400</v>
      </c>
      <c r="E464" s="131">
        <v>10319</v>
      </c>
      <c r="F464" s="235">
        <v>9934.74</v>
      </c>
      <c r="G464" s="230">
        <f t="shared" si="39"/>
        <v>96.27618955325129</v>
      </c>
    </row>
    <row r="465" spans="1:7" ht="22.5" customHeight="1">
      <c r="A465" s="129"/>
      <c r="B465" s="129"/>
      <c r="C465" s="92" t="s">
        <v>367</v>
      </c>
      <c r="D465" s="131">
        <v>77900</v>
      </c>
      <c r="E465" s="131">
        <v>28183</v>
      </c>
      <c r="F465" s="235">
        <v>25087.89</v>
      </c>
      <c r="G465" s="230">
        <f t="shared" si="39"/>
        <v>89.01781215626441</v>
      </c>
    </row>
    <row r="466" spans="1:256" s="236" customFormat="1" ht="22.5" customHeight="1">
      <c r="A466" s="129"/>
      <c r="B466" s="129"/>
      <c r="C466" s="92" t="s">
        <v>360</v>
      </c>
      <c r="D466" s="131">
        <v>21900</v>
      </c>
      <c r="E466" s="131">
        <v>22400</v>
      </c>
      <c r="F466" s="235">
        <v>22244.99</v>
      </c>
      <c r="G466" s="230">
        <f t="shared" si="39"/>
        <v>99.30799107142857</v>
      </c>
      <c r="J466" s="237"/>
      <c r="IT466" s="84"/>
      <c r="IU466" s="84"/>
      <c r="IV466" s="84"/>
    </row>
    <row r="467" spans="1:7" ht="22.5" customHeight="1">
      <c r="A467" s="7">
        <v>926</v>
      </c>
      <c r="B467" s="7"/>
      <c r="C467" s="143" t="s">
        <v>451</v>
      </c>
      <c r="D467" s="127">
        <f>SUM(D468,D473)</f>
        <v>4767146</v>
      </c>
      <c r="E467" s="127">
        <f>SUM(E468,E473)</f>
        <v>4897305</v>
      </c>
      <c r="F467" s="229">
        <f>SUM(F468,F473)</f>
        <v>4866999.63</v>
      </c>
      <c r="G467" s="230">
        <f t="shared" si="39"/>
        <v>99.38118271171594</v>
      </c>
    </row>
    <row r="468" spans="1:7" ht="22.5" customHeight="1">
      <c r="A468" s="7"/>
      <c r="B468" s="7"/>
      <c r="C468" s="143" t="s">
        <v>357</v>
      </c>
      <c r="D468" s="131">
        <f>SUM(D469:D472)</f>
        <v>4478146</v>
      </c>
      <c r="E468" s="131">
        <f>SUM(E469:E472)</f>
        <v>4624105</v>
      </c>
      <c r="F468" s="131">
        <f>SUM(F469:F472)</f>
        <v>4594136.68</v>
      </c>
      <c r="G468" s="230">
        <f t="shared" si="39"/>
        <v>99.3519109103275</v>
      </c>
    </row>
    <row r="469" spans="1:7" ht="22.5" customHeight="1">
      <c r="A469" s="7"/>
      <c r="B469" s="7"/>
      <c r="C469" s="92" t="s">
        <v>358</v>
      </c>
      <c r="D469" s="131">
        <f>SUM(D478)</f>
        <v>2476598</v>
      </c>
      <c r="E469" s="131">
        <f>SUM(E478)</f>
        <v>2511598</v>
      </c>
      <c r="F469" s="131">
        <f>SUM(F478)</f>
        <v>2488861.8</v>
      </c>
      <c r="G469" s="230">
        <f t="shared" si="39"/>
        <v>99.09475162824623</v>
      </c>
    </row>
    <row r="470" spans="1:7" ht="22.5" customHeight="1">
      <c r="A470" s="129"/>
      <c r="B470" s="129"/>
      <c r="C470" s="92" t="s">
        <v>367</v>
      </c>
      <c r="D470" s="131">
        <f>SUM(D479,D489)</f>
        <v>1686388</v>
      </c>
      <c r="E470" s="131">
        <f>SUM(E479,E489)</f>
        <v>1791083</v>
      </c>
      <c r="F470" s="131">
        <f>SUM(F479,F489)</f>
        <v>1785747</v>
      </c>
      <c r="G470" s="230">
        <f t="shared" si="39"/>
        <v>99.70207969144926</v>
      </c>
    </row>
    <row r="471" spans="1:7" ht="22.5" customHeight="1">
      <c r="A471" s="129"/>
      <c r="B471" s="129"/>
      <c r="C471" s="92" t="s">
        <v>359</v>
      </c>
      <c r="D471" s="131">
        <f>SUM(D486)</f>
        <v>273600</v>
      </c>
      <c r="E471" s="131">
        <f>SUM(E486)</f>
        <v>257200</v>
      </c>
      <c r="F471" s="131">
        <f>SUM(F486)</f>
        <v>257200</v>
      </c>
      <c r="G471" s="230">
        <f t="shared" si="39"/>
        <v>100</v>
      </c>
    </row>
    <row r="472" spans="1:7" ht="22.5" customHeight="1">
      <c r="A472" s="129"/>
      <c r="B472" s="129"/>
      <c r="C472" s="92" t="s">
        <v>360</v>
      </c>
      <c r="D472" s="131">
        <f>SUM(D480,D490)</f>
        <v>41560</v>
      </c>
      <c r="E472" s="131">
        <f>SUM(E480,E490)</f>
        <v>64224</v>
      </c>
      <c r="F472" s="131">
        <f>SUM(F480,F490)</f>
        <v>62327.880000000005</v>
      </c>
      <c r="G472" s="230">
        <f t="shared" si="39"/>
        <v>97.04764573991032</v>
      </c>
    </row>
    <row r="473" spans="1:7" ht="22.5" customHeight="1">
      <c r="A473" s="7"/>
      <c r="B473" s="7"/>
      <c r="C473" s="143" t="s">
        <v>361</v>
      </c>
      <c r="D473" s="131">
        <f>SUM(D474:D475)</f>
        <v>289000</v>
      </c>
      <c r="E473" s="131">
        <f>SUM(E474:E475)</f>
        <v>273200</v>
      </c>
      <c r="F473" s="131">
        <f>SUM(F474:F475)</f>
        <v>272862.95</v>
      </c>
      <c r="G473" s="230">
        <f t="shared" si="39"/>
        <v>99.87662884333822</v>
      </c>
    </row>
    <row r="474" spans="1:7" ht="22.5" customHeight="1">
      <c r="A474" s="129"/>
      <c r="B474" s="129"/>
      <c r="C474" s="92" t="s">
        <v>362</v>
      </c>
      <c r="D474" s="131">
        <f aca="true" t="shared" si="41" ref="D474:F475">SUM(D482)</f>
        <v>222000</v>
      </c>
      <c r="E474" s="131">
        <f t="shared" si="41"/>
        <v>216200</v>
      </c>
      <c r="F474" s="131">
        <f t="shared" si="41"/>
        <v>216139.94</v>
      </c>
      <c r="G474" s="230">
        <f t="shared" si="39"/>
        <v>99.9722201665125</v>
      </c>
    </row>
    <row r="475" spans="1:7" ht="22.5" customHeight="1">
      <c r="A475" s="129"/>
      <c r="B475" s="129"/>
      <c r="C475" s="92" t="s">
        <v>209</v>
      </c>
      <c r="D475" s="131">
        <f t="shared" si="41"/>
        <v>67000</v>
      </c>
      <c r="E475" s="131">
        <f t="shared" si="41"/>
        <v>57000</v>
      </c>
      <c r="F475" s="131">
        <f t="shared" si="41"/>
        <v>56723.01</v>
      </c>
      <c r="G475" s="230">
        <f t="shared" si="39"/>
        <v>99.51405263157895</v>
      </c>
    </row>
    <row r="476" spans="1:7" ht="22.5" customHeight="1">
      <c r="A476" s="129"/>
      <c r="B476" s="129">
        <v>92604</v>
      </c>
      <c r="C476" s="92" t="s">
        <v>108</v>
      </c>
      <c r="D476" s="131">
        <f>SUM(D477,D481)</f>
        <v>4434146</v>
      </c>
      <c r="E476" s="131">
        <f>SUM(E477,E481)</f>
        <v>4593125</v>
      </c>
      <c r="F476" s="131">
        <f>SUM(F477,F481)</f>
        <v>4566147.9399999995</v>
      </c>
      <c r="G476" s="230">
        <f t="shared" si="39"/>
        <v>99.41266436249829</v>
      </c>
    </row>
    <row r="477" spans="1:7" ht="22.5" customHeight="1">
      <c r="A477" s="7"/>
      <c r="B477" s="7"/>
      <c r="C477" s="143" t="s">
        <v>357</v>
      </c>
      <c r="D477" s="131">
        <f>SUM(D478:D480)</f>
        <v>4145146</v>
      </c>
      <c r="E477" s="131">
        <f>SUM(E478:E480)</f>
        <v>4319925</v>
      </c>
      <c r="F477" s="131">
        <f>SUM(F478:F480)</f>
        <v>4293284.989999999</v>
      </c>
      <c r="G477" s="230">
        <f t="shared" si="39"/>
        <v>99.38332239564343</v>
      </c>
    </row>
    <row r="478" spans="1:256" s="236" customFormat="1" ht="30.75" customHeight="1">
      <c r="A478" s="7"/>
      <c r="B478" s="7"/>
      <c r="C478" s="92" t="s">
        <v>358</v>
      </c>
      <c r="D478" s="131">
        <v>2476598</v>
      </c>
      <c r="E478" s="131">
        <v>2511598</v>
      </c>
      <c r="F478" s="235">
        <v>2488861.8</v>
      </c>
      <c r="G478" s="230">
        <f t="shared" si="39"/>
        <v>99.09475162824623</v>
      </c>
      <c r="J478" s="237"/>
      <c r="IT478" s="84"/>
      <c r="IU478" s="84"/>
      <c r="IV478" s="84"/>
    </row>
    <row r="479" spans="1:7" ht="25.5" customHeight="1">
      <c r="A479" s="129"/>
      <c r="B479" s="129"/>
      <c r="C479" s="92" t="s">
        <v>367</v>
      </c>
      <c r="D479" s="131">
        <v>1648188</v>
      </c>
      <c r="E479" s="131">
        <v>1765903</v>
      </c>
      <c r="F479" s="235">
        <v>1763894.18</v>
      </c>
      <c r="G479" s="230">
        <f t="shared" si="39"/>
        <v>99.88624403492152</v>
      </c>
    </row>
    <row r="480" spans="1:7" ht="25.5" customHeight="1">
      <c r="A480" s="7"/>
      <c r="B480" s="7"/>
      <c r="C480" s="92" t="s">
        <v>360</v>
      </c>
      <c r="D480" s="131">
        <v>20360</v>
      </c>
      <c r="E480" s="131">
        <v>42424</v>
      </c>
      <c r="F480" s="235">
        <v>40529.01</v>
      </c>
      <c r="G480" s="230">
        <f t="shared" si="39"/>
        <v>95.53321233264191</v>
      </c>
    </row>
    <row r="481" spans="1:7" ht="21.75" customHeight="1">
      <c r="A481" s="129"/>
      <c r="B481" s="129"/>
      <c r="C481" s="143" t="s">
        <v>361</v>
      </c>
      <c r="D481" s="200">
        <f>SUM(D482:D483)</f>
        <v>289000</v>
      </c>
      <c r="E481" s="200">
        <f>SUM(E482:E483)</f>
        <v>273200</v>
      </c>
      <c r="F481" s="200">
        <f>SUM(F482:F483)</f>
        <v>272862.95</v>
      </c>
      <c r="G481" s="230">
        <f t="shared" si="39"/>
        <v>99.87662884333822</v>
      </c>
    </row>
    <row r="482" spans="1:7" ht="20.25" customHeight="1">
      <c r="A482" s="129"/>
      <c r="B482" s="129"/>
      <c r="C482" s="92" t="s">
        <v>362</v>
      </c>
      <c r="D482" s="200">
        <v>222000</v>
      </c>
      <c r="E482" s="200">
        <v>216200</v>
      </c>
      <c r="F482" s="235">
        <v>216139.94</v>
      </c>
      <c r="G482" s="230">
        <f t="shared" si="39"/>
        <v>99.9722201665125</v>
      </c>
    </row>
    <row r="483" spans="1:7" ht="25.5" customHeight="1">
      <c r="A483" s="129"/>
      <c r="B483" s="129"/>
      <c r="C483" s="92" t="s">
        <v>209</v>
      </c>
      <c r="D483" s="200">
        <v>67000</v>
      </c>
      <c r="E483" s="200">
        <v>57000</v>
      </c>
      <c r="F483" s="235">
        <v>56723.01</v>
      </c>
      <c r="G483" s="230">
        <f t="shared" si="39"/>
        <v>99.51405263157895</v>
      </c>
    </row>
    <row r="484" spans="1:7" ht="21" customHeight="1">
      <c r="A484" s="129"/>
      <c r="B484" s="129">
        <v>92605</v>
      </c>
      <c r="C484" s="92" t="s">
        <v>452</v>
      </c>
      <c r="D484" s="131">
        <f aca="true" t="shared" si="42" ref="D484:F485">SUM(D485)</f>
        <v>273600</v>
      </c>
      <c r="E484" s="131">
        <f t="shared" si="42"/>
        <v>257200</v>
      </c>
      <c r="F484" s="235">
        <f t="shared" si="42"/>
        <v>257200</v>
      </c>
      <c r="G484" s="230">
        <f t="shared" si="39"/>
        <v>100</v>
      </c>
    </row>
    <row r="485" spans="1:7" ht="25.5" customHeight="1">
      <c r="A485" s="7"/>
      <c r="B485" s="7"/>
      <c r="C485" s="143" t="s">
        <v>357</v>
      </c>
      <c r="D485" s="131">
        <f t="shared" si="42"/>
        <v>273600</v>
      </c>
      <c r="E485" s="131">
        <f t="shared" si="42"/>
        <v>257200</v>
      </c>
      <c r="F485" s="131">
        <f t="shared" si="42"/>
        <v>257200</v>
      </c>
      <c r="G485" s="230">
        <f t="shared" si="39"/>
        <v>100</v>
      </c>
    </row>
    <row r="486" spans="1:7" ht="25.5" customHeight="1">
      <c r="A486" s="7"/>
      <c r="B486" s="7"/>
      <c r="C486" s="92" t="s">
        <v>359</v>
      </c>
      <c r="D486" s="131">
        <v>273600</v>
      </c>
      <c r="E486" s="131">
        <v>257200</v>
      </c>
      <c r="F486" s="235">
        <v>257200</v>
      </c>
      <c r="G486" s="230">
        <f t="shared" si="39"/>
        <v>100</v>
      </c>
    </row>
    <row r="487" spans="1:7" ht="25.5" customHeight="1">
      <c r="A487" s="129"/>
      <c r="B487" s="129">
        <v>92695</v>
      </c>
      <c r="C487" s="92" t="s">
        <v>10</v>
      </c>
      <c r="D487" s="131">
        <f>SUM(D488)</f>
        <v>59400</v>
      </c>
      <c r="E487" s="131">
        <f>SUM(E488)</f>
        <v>46980</v>
      </c>
      <c r="F487" s="131">
        <f>SUM(F488)</f>
        <v>43651.69</v>
      </c>
      <c r="G487" s="230">
        <f t="shared" si="39"/>
        <v>92.91547467007237</v>
      </c>
    </row>
    <row r="488" spans="1:7" ht="25.5" customHeight="1">
      <c r="A488" s="7"/>
      <c r="B488" s="7"/>
      <c r="C488" s="143" t="s">
        <v>357</v>
      </c>
      <c r="D488" s="131">
        <f>SUM(D489:D490)</f>
        <v>59400</v>
      </c>
      <c r="E488" s="131">
        <f>SUM(E489:E490)</f>
        <v>46980</v>
      </c>
      <c r="F488" s="131">
        <f>SUM(F489:F490)</f>
        <v>43651.69</v>
      </c>
      <c r="G488" s="230">
        <f t="shared" si="39"/>
        <v>92.91547467007237</v>
      </c>
    </row>
    <row r="489" spans="1:7" ht="25.5" customHeight="1">
      <c r="A489" s="129"/>
      <c r="B489" s="129"/>
      <c r="C489" s="92" t="s">
        <v>367</v>
      </c>
      <c r="D489" s="131">
        <v>38200</v>
      </c>
      <c r="E489" s="131">
        <v>25180</v>
      </c>
      <c r="F489" s="131">
        <v>21852.82</v>
      </c>
      <c r="G489" s="230">
        <f t="shared" si="39"/>
        <v>86.78641779189833</v>
      </c>
    </row>
    <row r="490" spans="1:7" ht="20.25" customHeight="1">
      <c r="A490" s="129"/>
      <c r="B490" s="129"/>
      <c r="C490" s="92" t="s">
        <v>360</v>
      </c>
      <c r="D490" s="131">
        <v>21200</v>
      </c>
      <c r="E490" s="131">
        <v>21800</v>
      </c>
      <c r="F490" s="235">
        <v>21798.87</v>
      </c>
      <c r="G490" s="230">
        <f t="shared" si="39"/>
        <v>99.99481651376146</v>
      </c>
    </row>
    <row r="491" spans="1:7" ht="31.5" customHeight="1">
      <c r="A491" s="240"/>
      <c r="B491" s="241"/>
      <c r="C491" s="242" t="s">
        <v>199</v>
      </c>
      <c r="D491" s="149">
        <f>SUM(D467,D433,D388,D358,D337,D274,D251,D204,D198,D188,D146,D140,D134,D97,D79,D56,D46,D18,D6)</f>
        <v>154212280</v>
      </c>
      <c r="E491" s="149">
        <f>SUM(E467,E433,E388,E358,E337,E274,E251,E204,E198,E188,E146,E140,E134,E97,E79,E56,E46,E18,E6)</f>
        <v>170619273.75</v>
      </c>
      <c r="F491" s="149">
        <f>SUM(F467,F433,F388,F358,F337,F274,F251,F204,F198,F188,F146,F140,F134,F97,F79,F56,F46,F18,F6)</f>
        <v>158375503.52</v>
      </c>
      <c r="G491" s="243">
        <f>F491/E491*100</f>
        <v>92.82392313547169</v>
      </c>
    </row>
    <row r="492" spans="5:6" ht="25.5" customHeight="1">
      <c r="E492" s="244"/>
      <c r="F492" s="244"/>
    </row>
    <row r="493" spans="5:6" ht="25.5" customHeight="1">
      <c r="E493" s="244"/>
      <c r="F493" s="244"/>
    </row>
    <row r="494" spans="5:6" ht="25.5" customHeight="1">
      <c r="E494" s="244"/>
      <c r="F494" s="244"/>
    </row>
    <row r="495" spans="5:6" ht="25.5" customHeight="1">
      <c r="E495" s="244"/>
      <c r="F495" s="244"/>
    </row>
    <row r="496" spans="5:6" ht="25.5" customHeight="1">
      <c r="E496" s="244"/>
      <c r="F496" s="244"/>
    </row>
    <row r="497" spans="5:6" ht="25.5" customHeight="1">
      <c r="E497" s="244"/>
      <c r="F497" s="244"/>
    </row>
    <row r="498" spans="5:6" ht="25.5" customHeight="1">
      <c r="E498" s="244"/>
      <c r="F498" s="244"/>
    </row>
    <row r="499" spans="5:6" ht="25.5" customHeight="1">
      <c r="E499" s="245"/>
      <c r="F499" s="245"/>
    </row>
  </sheetData>
  <printOptions/>
  <pageMargins left="0.7875" right="0.7875" top="0.7875" bottom="1.025" header="0.5118055555555556" footer="0.7875"/>
  <pageSetup firstPageNumber="98" useFirstPageNumber="1" horizontalDpi="300" verticalDpi="3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G25" sqref="G25"/>
    </sheetView>
  </sheetViews>
  <sheetFormatPr defaultColWidth="9.140625" defaultRowHeight="12.75"/>
  <cols>
    <col min="1" max="1" width="3.7109375" style="3" customWidth="1"/>
    <col min="2" max="2" width="33.8515625" style="3" customWidth="1"/>
    <col min="3" max="3" width="16.57421875" style="3" customWidth="1"/>
    <col min="4" max="4" width="16.140625" style="3" customWidth="1"/>
    <col min="5" max="5" width="16.421875" style="3" customWidth="1"/>
    <col min="6" max="6" width="10.7109375" style="3" customWidth="1"/>
    <col min="7" max="7" width="16.8515625" style="3" customWidth="1"/>
    <col min="8" max="8" width="7.00390625" style="3" customWidth="1"/>
    <col min="9" max="9" width="6.00390625" style="3" customWidth="1"/>
    <col min="10" max="10" width="9.00390625" style="3" customWidth="1"/>
    <col min="11" max="11" width="24.421875" style="437" customWidth="1"/>
    <col min="12" max="16384" width="9.00390625" style="3" customWidth="1"/>
  </cols>
  <sheetData>
    <row r="1" spans="1:2" ht="12.75">
      <c r="A1" s="163"/>
      <c r="B1" s="324" t="s">
        <v>469</v>
      </c>
    </row>
    <row r="3" spans="7:8" ht="12.75">
      <c r="G3" s="247"/>
      <c r="H3" s="224" t="s">
        <v>200</v>
      </c>
    </row>
    <row r="4" spans="1:9" ht="21.75" customHeight="1">
      <c r="A4" s="248" t="s">
        <v>111</v>
      </c>
      <c r="B4" s="248" t="s">
        <v>3</v>
      </c>
      <c r="C4" s="72" t="s">
        <v>201</v>
      </c>
      <c r="D4" s="249"/>
      <c r="E4" s="72" t="s">
        <v>202</v>
      </c>
      <c r="F4" s="250"/>
      <c r="G4" s="251"/>
      <c r="H4" s="73"/>
      <c r="I4" s="252" t="s">
        <v>6</v>
      </c>
    </row>
    <row r="5" spans="1:9" ht="10.5">
      <c r="A5" s="253"/>
      <c r="B5" s="253"/>
      <c r="C5" s="252">
        <v>2012</v>
      </c>
      <c r="D5" s="254">
        <v>2013</v>
      </c>
      <c r="E5" s="252">
        <v>2012</v>
      </c>
      <c r="F5" s="252" t="s">
        <v>160</v>
      </c>
      <c r="G5" s="252">
        <v>2013</v>
      </c>
      <c r="H5" s="252" t="s">
        <v>160</v>
      </c>
      <c r="I5" s="255" t="s">
        <v>112</v>
      </c>
    </row>
    <row r="6" spans="1:9" ht="28.5" customHeight="1">
      <c r="A6" s="74"/>
      <c r="B6" s="74"/>
      <c r="C6" s="74"/>
      <c r="D6" s="74"/>
      <c r="E6" s="256"/>
      <c r="F6" s="257">
        <v>2012</v>
      </c>
      <c r="G6" s="258"/>
      <c r="H6" s="258">
        <v>2013</v>
      </c>
      <c r="I6" s="259" t="s">
        <v>470</v>
      </c>
    </row>
    <row r="7" spans="1:9" ht="10.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11" s="266" customFormat="1" ht="19.5" customHeight="1">
      <c r="A8" s="260" t="s">
        <v>114</v>
      </c>
      <c r="B8" s="261" t="s">
        <v>203</v>
      </c>
      <c r="C8" s="262">
        <f>SUM(C10,C16)</f>
        <v>166850807.43</v>
      </c>
      <c r="D8" s="262">
        <f>SUM(D10,D16)</f>
        <v>170619273.75</v>
      </c>
      <c r="E8" s="263">
        <f>SUM(E10,E16)</f>
        <v>155482377.49</v>
      </c>
      <c r="F8" s="264">
        <f>E5/C5*100</f>
        <v>100</v>
      </c>
      <c r="G8" s="263">
        <f>SUM(G10,G16)</f>
        <v>158375503.52</v>
      </c>
      <c r="H8" s="265">
        <f>G8/D8*100</f>
        <v>92.82392313547169</v>
      </c>
      <c r="I8" s="265">
        <f>G8/E8*100</f>
        <v>101.86074208325383</v>
      </c>
      <c r="K8" s="488"/>
    </row>
    <row r="9" spans="1:9" ht="14.25" customHeight="1">
      <c r="A9" s="35"/>
      <c r="B9" s="17" t="s">
        <v>204</v>
      </c>
      <c r="C9" s="267"/>
      <c r="D9" s="267"/>
      <c r="E9" s="268"/>
      <c r="F9" s="269"/>
      <c r="G9" s="268"/>
      <c r="H9" s="270"/>
      <c r="I9" s="270"/>
    </row>
    <row r="10" spans="1:9" ht="12.75" customHeight="1">
      <c r="A10" s="271" t="s">
        <v>205</v>
      </c>
      <c r="B10" s="272" t="s">
        <v>206</v>
      </c>
      <c r="C10" s="273">
        <f>SUM(C12:C15)</f>
        <v>27761340</v>
      </c>
      <c r="D10" s="273">
        <f>SUM(D12:D15)</f>
        <v>22884116</v>
      </c>
      <c r="E10" s="274">
        <f>SUM(E12:E15)</f>
        <v>24861616.09</v>
      </c>
      <c r="F10" s="275">
        <f>E10/C10*100</f>
        <v>89.55481288006992</v>
      </c>
      <c r="G10" s="274">
        <f>SUM(G12:G15)</f>
        <v>22505262.650000002</v>
      </c>
      <c r="H10" s="276">
        <f>G10/D10*100</f>
        <v>98.34447024302797</v>
      </c>
      <c r="I10" s="276">
        <f aca="true" t="shared" si="0" ref="I10:I23">G10/E10*100</f>
        <v>90.52212281184816</v>
      </c>
    </row>
    <row r="11" spans="1:9" ht="11.25" customHeight="1">
      <c r="A11" s="35"/>
      <c r="B11" s="17" t="s">
        <v>207</v>
      </c>
      <c r="C11" s="267"/>
      <c r="D11" s="267"/>
      <c r="E11" s="268"/>
      <c r="F11" s="269"/>
      <c r="G11" s="268"/>
      <c r="H11" s="270"/>
      <c r="I11" s="270"/>
    </row>
    <row r="12" spans="1:11" s="281" customFormat="1" ht="15.75" customHeight="1">
      <c r="A12" s="277" t="s">
        <v>117</v>
      </c>
      <c r="B12" s="19" t="s">
        <v>208</v>
      </c>
      <c r="C12" s="50">
        <v>23368623</v>
      </c>
      <c r="D12" s="50">
        <v>22210605</v>
      </c>
      <c r="E12" s="278">
        <v>22252263.39</v>
      </c>
      <c r="F12" s="279">
        <f>E12/C12*100</f>
        <v>95.22282673651759</v>
      </c>
      <c r="G12" s="278">
        <v>21980445.5</v>
      </c>
      <c r="H12" s="280">
        <f>G12/D12*100</f>
        <v>98.96374051945006</v>
      </c>
      <c r="I12" s="280">
        <f t="shared" si="0"/>
        <v>98.77847082233373</v>
      </c>
      <c r="K12" s="487"/>
    </row>
    <row r="13" spans="1:11" s="281" customFormat="1" ht="19.5" customHeight="1">
      <c r="A13" s="277" t="s">
        <v>119</v>
      </c>
      <c r="B13" s="96" t="s">
        <v>209</v>
      </c>
      <c r="C13" s="282">
        <v>2349172</v>
      </c>
      <c r="D13" s="282">
        <v>291306</v>
      </c>
      <c r="E13" s="283">
        <v>1159486.74</v>
      </c>
      <c r="F13" s="284">
        <f>E13/C13*100</f>
        <v>49.35725183170921</v>
      </c>
      <c r="G13" s="283">
        <v>250407.67</v>
      </c>
      <c r="H13" s="285">
        <f>G13/D13*100</f>
        <v>85.96035440396011</v>
      </c>
      <c r="I13" s="285">
        <f t="shared" si="0"/>
        <v>21.596423776265006</v>
      </c>
      <c r="K13" s="487"/>
    </row>
    <row r="14" spans="1:11" s="281" customFormat="1" ht="19.5" customHeight="1">
      <c r="A14" s="277" t="s">
        <v>121</v>
      </c>
      <c r="B14" s="96" t="s">
        <v>210</v>
      </c>
      <c r="C14" s="282">
        <v>1163545</v>
      </c>
      <c r="D14" s="282">
        <v>382205</v>
      </c>
      <c r="E14" s="283">
        <v>570811.96</v>
      </c>
      <c r="F14" s="284">
        <f>E14/C14*100</f>
        <v>49.05800463239496</v>
      </c>
      <c r="G14" s="283">
        <v>274409.48</v>
      </c>
      <c r="H14" s="285">
        <f>G14/D14*100</f>
        <v>71.79641291976819</v>
      </c>
      <c r="I14" s="285">
        <f t="shared" si="0"/>
        <v>48.07353370801831</v>
      </c>
      <c r="K14" s="487"/>
    </row>
    <row r="15" spans="1:11" s="281" customFormat="1" ht="30" customHeight="1">
      <c r="A15" s="277" t="s">
        <v>123</v>
      </c>
      <c r="B15" s="92" t="s">
        <v>363</v>
      </c>
      <c r="C15" s="282">
        <v>880000</v>
      </c>
      <c r="D15" s="282">
        <v>0</v>
      </c>
      <c r="E15" s="283">
        <v>879054</v>
      </c>
      <c r="F15" s="284">
        <f>E15/C15*100</f>
        <v>99.8925</v>
      </c>
      <c r="G15" s="283">
        <v>0</v>
      </c>
      <c r="H15" s="285">
        <v>0</v>
      </c>
      <c r="I15" s="285">
        <f t="shared" si="0"/>
        <v>0</v>
      </c>
      <c r="K15" s="487"/>
    </row>
    <row r="16" spans="1:9" ht="19.5" customHeight="1">
      <c r="A16" s="271" t="s">
        <v>211</v>
      </c>
      <c r="B16" s="286" t="s">
        <v>212</v>
      </c>
      <c r="C16" s="287">
        <f>SUM(C18:C23)</f>
        <v>139089467.43</v>
      </c>
      <c r="D16" s="287">
        <f>SUM(D18:D23)</f>
        <v>147735157.75</v>
      </c>
      <c r="E16" s="288">
        <f>SUM(E18:E23)</f>
        <v>130620761.4</v>
      </c>
      <c r="F16" s="289">
        <f>E16/C16*100</f>
        <v>93.91132471316558</v>
      </c>
      <c r="G16" s="288">
        <f>SUM(G18:G23)</f>
        <v>135870240.87</v>
      </c>
      <c r="H16" s="290">
        <f>G16/D16*100</f>
        <v>91.96879262817181</v>
      </c>
      <c r="I16" s="290">
        <f t="shared" si="0"/>
        <v>104.01887067089169</v>
      </c>
    </row>
    <row r="17" spans="1:9" ht="13.5" customHeight="1">
      <c r="A17" s="277"/>
      <c r="B17" s="17" t="s">
        <v>204</v>
      </c>
      <c r="C17" s="267"/>
      <c r="D17" s="267"/>
      <c r="E17" s="268"/>
      <c r="F17" s="269"/>
      <c r="G17" s="268"/>
      <c r="H17" s="270"/>
      <c r="I17" s="270"/>
    </row>
    <row r="18" spans="1:9" ht="13.5" customHeight="1">
      <c r="A18" s="277" t="s">
        <v>117</v>
      </c>
      <c r="B18" s="19" t="s">
        <v>358</v>
      </c>
      <c r="C18" s="50">
        <v>57759710.4</v>
      </c>
      <c r="D18" s="50">
        <v>60470355.98</v>
      </c>
      <c r="E18" s="278">
        <v>55877750.49</v>
      </c>
      <c r="F18" s="291">
        <f>E18/C18*100</f>
        <v>96.74174282217317</v>
      </c>
      <c r="G18" s="278">
        <v>57357778.17</v>
      </c>
      <c r="H18" s="280">
        <f aca="true" t="shared" si="1" ref="H18:H23">G18/D18*100</f>
        <v>94.85272120602457</v>
      </c>
      <c r="I18" s="280">
        <f t="shared" si="0"/>
        <v>102.64868873034692</v>
      </c>
    </row>
    <row r="19" spans="1:9" ht="19.5" customHeight="1">
      <c r="A19" s="277" t="s">
        <v>119</v>
      </c>
      <c r="B19" s="96" t="s">
        <v>359</v>
      </c>
      <c r="C19" s="282">
        <v>15564882</v>
      </c>
      <c r="D19" s="282">
        <v>16349383.87</v>
      </c>
      <c r="E19" s="283">
        <v>14899953.51</v>
      </c>
      <c r="F19" s="284">
        <f>E19/C19*100</f>
        <v>95.72802100266485</v>
      </c>
      <c r="G19" s="283">
        <v>14868631.53</v>
      </c>
      <c r="H19" s="285">
        <f t="shared" si="1"/>
        <v>90.94306946503912</v>
      </c>
      <c r="I19" s="285">
        <f t="shared" si="0"/>
        <v>99.7897847132276</v>
      </c>
    </row>
    <row r="20" spans="1:9" ht="38.25" customHeight="1">
      <c r="A20" s="277" t="s">
        <v>121</v>
      </c>
      <c r="B20" s="292" t="s">
        <v>379</v>
      </c>
      <c r="C20" s="282">
        <v>1085903</v>
      </c>
      <c r="D20" s="282">
        <v>0</v>
      </c>
      <c r="E20" s="283">
        <v>0</v>
      </c>
      <c r="F20" s="293" t="s">
        <v>18</v>
      </c>
      <c r="G20" s="283">
        <v>0</v>
      </c>
      <c r="H20" s="294" t="s">
        <v>18</v>
      </c>
      <c r="I20" s="294" t="s">
        <v>18</v>
      </c>
    </row>
    <row r="21" spans="1:9" ht="19.5" customHeight="1">
      <c r="A21" s="277" t="s">
        <v>123</v>
      </c>
      <c r="B21" s="96" t="s">
        <v>214</v>
      </c>
      <c r="C21" s="282">
        <v>4792760</v>
      </c>
      <c r="D21" s="282">
        <v>4499300</v>
      </c>
      <c r="E21" s="283">
        <v>4271637.39</v>
      </c>
      <c r="F21" s="284">
        <f>E21/C21*100</f>
        <v>89.12687866698937</v>
      </c>
      <c r="G21" s="283">
        <v>3350932.05</v>
      </c>
      <c r="H21" s="285">
        <f t="shared" si="1"/>
        <v>74.47674193763474</v>
      </c>
      <c r="I21" s="285">
        <f t="shared" si="0"/>
        <v>78.44607919774764</v>
      </c>
    </row>
    <row r="22" spans="1:9" ht="33" customHeight="1">
      <c r="A22" s="295" t="s">
        <v>125</v>
      </c>
      <c r="B22" s="92" t="s">
        <v>367</v>
      </c>
      <c r="C22" s="282">
        <v>42643088.03</v>
      </c>
      <c r="D22" s="282">
        <v>47785580.91</v>
      </c>
      <c r="E22" s="283">
        <v>39294056.48</v>
      </c>
      <c r="F22" s="284">
        <f>E22/C22*100</f>
        <v>92.14636719638148</v>
      </c>
      <c r="G22" s="283">
        <v>42069929</v>
      </c>
      <c r="H22" s="285">
        <f t="shared" si="1"/>
        <v>88.03896112351353</v>
      </c>
      <c r="I22" s="285">
        <f t="shared" si="0"/>
        <v>107.06435723024137</v>
      </c>
    </row>
    <row r="23" spans="1:9" ht="33" customHeight="1">
      <c r="A23" s="295" t="s">
        <v>127</v>
      </c>
      <c r="B23" s="92" t="s">
        <v>360</v>
      </c>
      <c r="C23" s="282">
        <v>17243124</v>
      </c>
      <c r="D23" s="282">
        <v>18630536.99</v>
      </c>
      <c r="E23" s="283">
        <v>16277363.53</v>
      </c>
      <c r="F23" s="284">
        <f>E23/C23*100</f>
        <v>94.39915603460254</v>
      </c>
      <c r="G23" s="283">
        <v>18222970.12</v>
      </c>
      <c r="H23" s="285">
        <f t="shared" si="1"/>
        <v>97.81237185906794</v>
      </c>
      <c r="I23" s="285">
        <f t="shared" si="0"/>
        <v>111.95283613598819</v>
      </c>
    </row>
    <row r="24" spans="1:9" ht="19.5" customHeight="1">
      <c r="A24" s="296" t="s">
        <v>147</v>
      </c>
      <c r="B24" s="297" t="s">
        <v>215</v>
      </c>
      <c r="C24" s="298">
        <v>-2188844</v>
      </c>
      <c r="D24" s="298">
        <v>9784500</v>
      </c>
      <c r="E24" s="299">
        <v>969795.13</v>
      </c>
      <c r="F24" s="300"/>
      <c r="G24" s="299">
        <v>13451603.74</v>
      </c>
      <c r="H24" s="301"/>
      <c r="I24" s="302"/>
    </row>
    <row r="25" spans="1:9" ht="19.5" customHeight="1">
      <c r="A25" s="303" t="s">
        <v>154</v>
      </c>
      <c r="B25" s="304" t="s">
        <v>216</v>
      </c>
      <c r="C25" s="305">
        <v>2188844</v>
      </c>
      <c r="D25" s="305">
        <v>-9784500</v>
      </c>
      <c r="E25" s="306">
        <v>7644161.88</v>
      </c>
      <c r="F25" s="307"/>
      <c r="G25" s="306">
        <v>-1148632.53</v>
      </c>
      <c r="H25" s="301"/>
      <c r="I25" s="308"/>
    </row>
    <row r="26" spans="1:9" ht="19.5" customHeight="1">
      <c r="A26" s="309" t="s">
        <v>156</v>
      </c>
      <c r="B26" s="310" t="s">
        <v>217</v>
      </c>
      <c r="C26" s="311">
        <f>SUM(C28:C29)</f>
        <v>11600000</v>
      </c>
      <c r="D26" s="311">
        <f>SUM(D28:D29)</f>
        <v>0</v>
      </c>
      <c r="E26" s="312">
        <f>SUM(E28:E29)</f>
        <v>17055318.88</v>
      </c>
      <c r="F26" s="293"/>
      <c r="G26" s="312">
        <f>SUM(G28:G29)</f>
        <v>8635867.47</v>
      </c>
      <c r="H26" s="301"/>
      <c r="I26" s="313"/>
    </row>
    <row r="27" spans="1:9" ht="13.5" customHeight="1">
      <c r="A27" s="314"/>
      <c r="B27" s="96" t="s">
        <v>204</v>
      </c>
      <c r="C27" s="282"/>
      <c r="D27" s="282"/>
      <c r="E27" s="283"/>
      <c r="F27" s="293"/>
      <c r="G27" s="283"/>
      <c r="H27" s="301"/>
      <c r="I27" s="315"/>
    </row>
    <row r="28" spans="1:9" ht="19.5" customHeight="1">
      <c r="A28" s="316" t="s">
        <v>117</v>
      </c>
      <c r="B28" s="96" t="s">
        <v>218</v>
      </c>
      <c r="C28" s="282">
        <v>11600000</v>
      </c>
      <c r="D28" s="282">
        <v>0</v>
      </c>
      <c r="E28" s="283">
        <v>11600000</v>
      </c>
      <c r="F28" s="293"/>
      <c r="G28" s="283">
        <v>0</v>
      </c>
      <c r="H28" s="301"/>
      <c r="I28" s="315"/>
    </row>
    <row r="29" spans="1:9" ht="19.5" customHeight="1">
      <c r="A29" s="277" t="s">
        <v>121</v>
      </c>
      <c r="B29" s="96" t="s">
        <v>219</v>
      </c>
      <c r="C29" s="282">
        <v>0</v>
      </c>
      <c r="D29" s="282">
        <v>0</v>
      </c>
      <c r="E29" s="283">
        <v>5455318.88</v>
      </c>
      <c r="F29" s="293"/>
      <c r="G29" s="283">
        <v>8635867.47</v>
      </c>
      <c r="H29" s="301"/>
      <c r="I29" s="315"/>
    </row>
    <row r="30" spans="1:9" ht="19.5" customHeight="1">
      <c r="A30" s="313" t="s">
        <v>220</v>
      </c>
      <c r="B30" s="310" t="s">
        <v>221</v>
      </c>
      <c r="C30" s="311">
        <f>SUM(C32:C32)</f>
        <v>9411156</v>
      </c>
      <c r="D30" s="311">
        <f>SUM(D32:D32)</f>
        <v>9784500</v>
      </c>
      <c r="E30" s="312">
        <f>SUM(E32:E32)</f>
        <v>9411157</v>
      </c>
      <c r="F30" s="317"/>
      <c r="G30" s="312">
        <f>SUM(G32:G32)</f>
        <v>9784500</v>
      </c>
      <c r="H30" s="301"/>
      <c r="I30" s="313"/>
    </row>
    <row r="31" spans="1:9" ht="13.5" customHeight="1">
      <c r="A31" s="277"/>
      <c r="B31" s="17" t="s">
        <v>204</v>
      </c>
      <c r="C31" s="267"/>
      <c r="D31" s="267"/>
      <c r="E31" s="268"/>
      <c r="F31" s="318"/>
      <c r="G31" s="268"/>
      <c r="H31" s="319"/>
      <c r="I31" s="320"/>
    </row>
    <row r="32" spans="1:9" ht="15" customHeight="1">
      <c r="A32" s="295" t="s">
        <v>117</v>
      </c>
      <c r="B32" s="19" t="s">
        <v>222</v>
      </c>
      <c r="C32" s="50">
        <v>9411156</v>
      </c>
      <c r="D32" s="50">
        <v>9784500</v>
      </c>
      <c r="E32" s="278">
        <v>9411157</v>
      </c>
      <c r="F32" s="321"/>
      <c r="G32" s="278">
        <v>9784500</v>
      </c>
      <c r="H32" s="322"/>
      <c r="I32" s="39"/>
    </row>
    <row r="33" spans="5:7" ht="10.5">
      <c r="E33" s="95"/>
      <c r="G33" s="95"/>
    </row>
    <row r="34" spans="5:7" ht="10.5">
      <c r="E34" s="95"/>
      <c r="G34" s="95"/>
    </row>
    <row r="35" spans="5:7" ht="10.5">
      <c r="E35" s="95"/>
      <c r="G35" s="95"/>
    </row>
    <row r="36" spans="5:7" ht="10.5">
      <c r="E36" s="95"/>
      <c r="G36" s="95"/>
    </row>
    <row r="37" spans="5:7" ht="10.5">
      <c r="E37" s="95"/>
      <c r="G37" s="95"/>
    </row>
    <row r="38" spans="5:7" ht="10.5">
      <c r="E38" s="95"/>
      <c r="G38" s="95"/>
    </row>
    <row r="39" spans="5:7" ht="10.5">
      <c r="E39" s="95"/>
      <c r="G39" s="95"/>
    </row>
    <row r="40" spans="5:7" ht="10.5">
      <c r="E40" s="95"/>
      <c r="G40" s="95"/>
    </row>
    <row r="41" spans="5:7" ht="10.5">
      <c r="E41" s="95"/>
      <c r="G41" s="95"/>
    </row>
    <row r="42" spans="5:7" ht="10.5">
      <c r="E42" s="95"/>
      <c r="G42" s="95"/>
    </row>
    <row r="43" spans="5:7" ht="10.5">
      <c r="E43" s="95"/>
      <c r="G43" s="95"/>
    </row>
    <row r="44" spans="5:7" ht="10.5">
      <c r="E44" s="95"/>
      <c r="G44" s="95"/>
    </row>
    <row r="45" spans="5:7" ht="10.5">
      <c r="E45" s="95"/>
      <c r="G45" s="95"/>
    </row>
    <row r="46" spans="5:7" ht="10.5">
      <c r="E46" s="95"/>
      <c r="G46" s="95"/>
    </row>
    <row r="47" spans="5:7" ht="10.5">
      <c r="E47" s="95"/>
      <c r="G47" s="95"/>
    </row>
    <row r="48" spans="5:7" ht="10.5">
      <c r="E48" s="95"/>
      <c r="G48" s="323"/>
    </row>
    <row r="49" spans="5:7" ht="10.5">
      <c r="E49" s="95"/>
      <c r="G49" s="323"/>
    </row>
    <row r="50" ht="10.5">
      <c r="E50" s="95"/>
    </row>
    <row r="51" ht="10.5">
      <c r="E51" s="95"/>
    </row>
    <row r="52" ht="10.5">
      <c r="E52" s="95"/>
    </row>
    <row r="53" ht="10.5">
      <c r="E53" s="95"/>
    </row>
    <row r="54" ht="10.5">
      <c r="E54" s="95"/>
    </row>
    <row r="55" ht="10.5">
      <c r="E55" s="95"/>
    </row>
    <row r="56" ht="10.5">
      <c r="E56" s="95"/>
    </row>
    <row r="57" ht="10.5">
      <c r="E57" s="95"/>
    </row>
    <row r="58" ht="10.5">
      <c r="E58" s="95"/>
    </row>
    <row r="59" ht="10.5">
      <c r="E59" s="95"/>
    </row>
    <row r="60" ht="10.5">
      <c r="E60" s="95"/>
    </row>
  </sheetData>
  <printOptions/>
  <pageMargins left="0.7875" right="0.7875" top="0.7875" bottom="1.025" header="0.5118055555555556" footer="0.7875"/>
  <pageSetup firstPageNumber="124" useFirstPageNumber="1" horizontalDpi="300" verticalDpi="3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0"/>
  <sheetViews>
    <sheetView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37.28125" style="12" customWidth="1"/>
    <col min="3" max="3" width="19.7109375" style="12" customWidth="1"/>
    <col min="4" max="4" width="18.140625" style="12" customWidth="1"/>
    <col min="5" max="16384" width="9.00390625" style="12" customWidth="1"/>
  </cols>
  <sheetData>
    <row r="1" s="236" customFormat="1" ht="12.75">
      <c r="B1" s="10" t="s">
        <v>223</v>
      </c>
    </row>
    <row r="2" s="236" customFormat="1" ht="12.75">
      <c r="D2" s="343" t="s">
        <v>224</v>
      </c>
    </row>
    <row r="4" spans="1:4" s="225" customFormat="1" ht="26.25" customHeight="1">
      <c r="A4" s="124" t="s">
        <v>111</v>
      </c>
      <c r="B4" s="124" t="s">
        <v>3</v>
      </c>
      <c r="C4" s="124" t="s">
        <v>471</v>
      </c>
      <c r="D4" s="124" t="s">
        <v>472</v>
      </c>
    </row>
    <row r="5" spans="1:4" ht="12" customHeight="1">
      <c r="A5" s="133">
        <v>1</v>
      </c>
      <c r="B5" s="133">
        <v>2</v>
      </c>
      <c r="C5" s="133">
        <v>3</v>
      </c>
      <c r="D5" s="189">
        <v>4</v>
      </c>
    </row>
    <row r="6" spans="1:4" s="236" customFormat="1" ht="24.75" customHeight="1">
      <c r="A6" s="325" t="s">
        <v>205</v>
      </c>
      <c r="B6" s="326" t="s">
        <v>225</v>
      </c>
      <c r="C6" s="327">
        <f>SUM(C7:C8)</f>
        <v>180403773.75</v>
      </c>
      <c r="D6" s="327">
        <f>SUM(D7:D8)</f>
        <v>171827107.26</v>
      </c>
    </row>
    <row r="7" spans="1:4" s="330" customFormat="1" ht="24.75" customHeight="1">
      <c r="A7" s="328" t="s">
        <v>227</v>
      </c>
      <c r="B7" s="199" t="s">
        <v>368</v>
      </c>
      <c r="C7" s="329">
        <v>148291487.75</v>
      </c>
      <c r="D7" s="329">
        <v>148104856.94</v>
      </c>
    </row>
    <row r="8" spans="1:4" s="330" customFormat="1" ht="24.75" customHeight="1">
      <c r="A8" s="328" t="s">
        <v>229</v>
      </c>
      <c r="B8" s="199" t="s">
        <v>369</v>
      </c>
      <c r="C8" s="329">
        <v>32112286</v>
      </c>
      <c r="D8" s="329">
        <v>23722250.32</v>
      </c>
    </row>
    <row r="9" spans="1:4" s="236" customFormat="1" ht="24.75" customHeight="1">
      <c r="A9" s="325" t="s">
        <v>211</v>
      </c>
      <c r="B9" s="326" t="s">
        <v>226</v>
      </c>
      <c r="C9" s="327">
        <f>SUM(C10:C11)</f>
        <v>170619273.75</v>
      </c>
      <c r="D9" s="327">
        <f>SUM(D10:D11)</f>
        <v>158375503.52</v>
      </c>
    </row>
    <row r="10" spans="1:4" s="332" customFormat="1" ht="24.75" customHeight="1">
      <c r="A10" s="331" t="s">
        <v>227</v>
      </c>
      <c r="B10" s="92" t="s">
        <v>228</v>
      </c>
      <c r="C10" s="135">
        <v>147735157.75</v>
      </c>
      <c r="D10" s="135">
        <v>135870240.87</v>
      </c>
    </row>
    <row r="11" spans="1:4" s="332" customFormat="1" ht="24.75" customHeight="1">
      <c r="A11" s="331" t="s">
        <v>229</v>
      </c>
      <c r="B11" s="92" t="s">
        <v>230</v>
      </c>
      <c r="C11" s="135">
        <v>22884116</v>
      </c>
      <c r="D11" s="135">
        <v>22505262.65</v>
      </c>
    </row>
    <row r="12" spans="1:4" s="236" customFormat="1" ht="24.75" customHeight="1">
      <c r="A12" s="325" t="s">
        <v>231</v>
      </c>
      <c r="B12" s="326" t="s">
        <v>232</v>
      </c>
      <c r="C12" s="327">
        <v>9784500</v>
      </c>
      <c r="D12" s="327">
        <v>13451603.74</v>
      </c>
    </row>
    <row r="13" spans="1:4" s="236" customFormat="1" ht="24.75" customHeight="1">
      <c r="A13" s="325" t="s">
        <v>233</v>
      </c>
      <c r="B13" s="326" t="s">
        <v>234</v>
      </c>
      <c r="C13" s="327">
        <v>-9784500</v>
      </c>
      <c r="D13" s="489">
        <v>-1148632.53</v>
      </c>
    </row>
    <row r="14" spans="1:4" s="236" customFormat="1" ht="24.75" customHeight="1">
      <c r="A14" s="333" t="s">
        <v>227</v>
      </c>
      <c r="B14" s="334" t="s">
        <v>235</v>
      </c>
      <c r="C14" s="335">
        <f>SUM(C16:C17)</f>
        <v>0</v>
      </c>
      <c r="D14" s="335">
        <f>SUM(D16,D17)</f>
        <v>8635867.47</v>
      </c>
    </row>
    <row r="15" spans="1:4" s="236" customFormat="1" ht="10.5" customHeight="1">
      <c r="A15" s="336"/>
      <c r="B15" s="94" t="s">
        <v>204</v>
      </c>
      <c r="C15" s="337"/>
      <c r="D15" s="337"/>
    </row>
    <row r="16" spans="1:4" s="332" customFormat="1" ht="26.25" customHeight="1">
      <c r="A16" s="338" t="s">
        <v>236</v>
      </c>
      <c r="B16" s="92" t="s">
        <v>218</v>
      </c>
      <c r="C16" s="135">
        <v>0</v>
      </c>
      <c r="D16" s="135">
        <v>0</v>
      </c>
    </row>
    <row r="17" spans="1:4" ht="21" customHeight="1">
      <c r="A17" s="331" t="s">
        <v>237</v>
      </c>
      <c r="B17" s="92" t="s">
        <v>238</v>
      </c>
      <c r="C17" s="135">
        <v>0</v>
      </c>
      <c r="D17" s="135">
        <v>8635867.47</v>
      </c>
    </row>
    <row r="18" spans="1:4" s="236" customFormat="1" ht="27.75" customHeight="1">
      <c r="A18" s="339" t="s">
        <v>229</v>
      </c>
      <c r="B18" s="339" t="s">
        <v>239</v>
      </c>
      <c r="C18" s="340">
        <f>SUM(C20)</f>
        <v>9784500</v>
      </c>
      <c r="D18" s="340">
        <f>SUM(D20)</f>
        <v>9784500</v>
      </c>
    </row>
    <row r="19" spans="1:4" ht="11.25" customHeight="1">
      <c r="A19" s="93"/>
      <c r="B19" s="93" t="s">
        <v>204</v>
      </c>
      <c r="C19" s="341"/>
      <c r="D19" s="341"/>
    </row>
    <row r="20" spans="1:4" ht="27" customHeight="1">
      <c r="A20" s="92" t="s">
        <v>236</v>
      </c>
      <c r="B20" s="92" t="s">
        <v>222</v>
      </c>
      <c r="C20" s="135">
        <v>9784500</v>
      </c>
      <c r="D20" s="135">
        <v>9784500</v>
      </c>
    </row>
    <row r="21" spans="3:4" ht="10.5">
      <c r="C21" s="244"/>
      <c r="D21" s="342"/>
    </row>
    <row r="22" spans="3:4" ht="10.5">
      <c r="C22" s="244"/>
      <c r="D22" s="342"/>
    </row>
    <row r="23" spans="3:4" ht="10.5">
      <c r="C23" s="244"/>
      <c r="D23" s="342"/>
    </row>
    <row r="24" spans="3:4" ht="10.5">
      <c r="C24" s="244"/>
      <c r="D24" s="342"/>
    </row>
    <row r="25" spans="3:4" ht="10.5">
      <c r="C25" s="244"/>
      <c r="D25" s="342"/>
    </row>
    <row r="26" spans="3:4" ht="10.5">
      <c r="C26" s="244"/>
      <c r="D26" s="342"/>
    </row>
    <row r="27" spans="3:4" ht="10.5">
      <c r="C27" s="244"/>
      <c r="D27" s="342"/>
    </row>
    <row r="28" spans="3:4" ht="10.5">
      <c r="C28" s="244"/>
      <c r="D28" s="342"/>
    </row>
    <row r="29" spans="3:4" ht="10.5">
      <c r="C29" s="244"/>
      <c r="D29" s="342"/>
    </row>
    <row r="30" spans="3:4" ht="10.5">
      <c r="C30" s="244"/>
      <c r="D30" s="342"/>
    </row>
    <row r="31" spans="3:4" ht="10.5">
      <c r="C31" s="244"/>
      <c r="D31" s="342"/>
    </row>
    <row r="32" spans="3:4" ht="10.5">
      <c r="C32" s="244"/>
      <c r="D32" s="342"/>
    </row>
    <row r="33" spans="3:4" ht="10.5">
      <c r="C33" s="244"/>
      <c r="D33" s="342"/>
    </row>
    <row r="34" spans="3:4" ht="10.5">
      <c r="C34" s="244"/>
      <c r="D34" s="342"/>
    </row>
    <row r="35" spans="3:4" ht="10.5">
      <c r="C35" s="244"/>
      <c r="D35" s="342"/>
    </row>
    <row r="36" spans="3:4" ht="10.5">
      <c r="C36" s="244"/>
      <c r="D36" s="342"/>
    </row>
    <row r="37" spans="3:4" ht="10.5">
      <c r="C37" s="244"/>
      <c r="D37" s="342"/>
    </row>
    <row r="38" spans="3:4" ht="10.5">
      <c r="C38" s="244"/>
      <c r="D38" s="342"/>
    </row>
    <row r="39" spans="3:4" ht="10.5">
      <c r="C39" s="244"/>
      <c r="D39" s="342"/>
    </row>
    <row r="40" spans="3:4" ht="10.5">
      <c r="C40" s="244"/>
      <c r="D40" s="342"/>
    </row>
    <row r="41" spans="3:4" ht="10.5">
      <c r="C41" s="342"/>
      <c r="D41" s="342"/>
    </row>
    <row r="42" spans="3:4" ht="10.5">
      <c r="C42" s="342"/>
      <c r="D42" s="342"/>
    </row>
    <row r="43" spans="3:4" ht="10.5">
      <c r="C43" s="342"/>
      <c r="D43" s="342"/>
    </row>
    <row r="44" spans="3:4" ht="10.5">
      <c r="C44" s="342"/>
      <c r="D44" s="342"/>
    </row>
    <row r="45" spans="3:4" ht="10.5">
      <c r="C45" s="342"/>
      <c r="D45" s="342"/>
    </row>
    <row r="46" spans="3:4" ht="10.5">
      <c r="C46" s="342"/>
      <c r="D46" s="342"/>
    </row>
    <row r="47" spans="3:4" ht="10.5">
      <c r="C47" s="342"/>
      <c r="D47" s="342"/>
    </row>
    <row r="48" spans="3:4" ht="10.5">
      <c r="C48" s="342"/>
      <c r="D48" s="342"/>
    </row>
    <row r="49" spans="3:4" ht="10.5">
      <c r="C49" s="342"/>
      <c r="D49" s="342"/>
    </row>
    <row r="50" spans="3:4" ht="10.5">
      <c r="C50" s="342"/>
      <c r="D50" s="342"/>
    </row>
    <row r="51" spans="3:4" ht="10.5">
      <c r="C51" s="342"/>
      <c r="D51" s="342"/>
    </row>
    <row r="52" spans="3:4" ht="10.5">
      <c r="C52" s="342"/>
      <c r="D52" s="342"/>
    </row>
    <row r="53" spans="3:4" ht="10.5">
      <c r="C53" s="342"/>
      <c r="D53" s="342"/>
    </row>
    <row r="54" spans="3:4" ht="10.5">
      <c r="C54" s="342"/>
      <c r="D54" s="342"/>
    </row>
    <row r="55" spans="3:4" ht="10.5">
      <c r="C55" s="342"/>
      <c r="D55" s="342"/>
    </row>
    <row r="56" spans="3:4" ht="10.5">
      <c r="C56" s="342"/>
      <c r="D56" s="342"/>
    </row>
    <row r="57" spans="3:4" ht="10.5">
      <c r="C57" s="342"/>
      <c r="D57" s="342"/>
    </row>
    <row r="58" spans="3:4" ht="10.5">
      <c r="C58" s="342"/>
      <c r="D58" s="342"/>
    </row>
    <row r="59" spans="3:4" ht="10.5">
      <c r="C59" s="342"/>
      <c r="D59" s="342"/>
    </row>
    <row r="60" spans="3:4" ht="10.5">
      <c r="C60" s="342"/>
      <c r="D60" s="342"/>
    </row>
    <row r="61" spans="3:4" ht="10.5">
      <c r="C61" s="342"/>
      <c r="D61" s="342"/>
    </row>
    <row r="62" spans="3:4" ht="10.5">
      <c r="C62" s="342"/>
      <c r="D62" s="342"/>
    </row>
    <row r="63" spans="3:4" ht="10.5">
      <c r="C63" s="342"/>
      <c r="D63" s="342"/>
    </row>
    <row r="64" spans="3:4" ht="10.5">
      <c r="C64" s="342"/>
      <c r="D64" s="342"/>
    </row>
    <row r="65" spans="3:4" ht="10.5">
      <c r="C65" s="342"/>
      <c r="D65" s="342"/>
    </row>
    <row r="66" spans="3:4" ht="10.5">
      <c r="C66" s="342"/>
      <c r="D66" s="342"/>
    </row>
    <row r="67" spans="3:4" ht="10.5">
      <c r="C67" s="342"/>
      <c r="D67" s="342"/>
    </row>
    <row r="68" spans="3:4" ht="10.5">
      <c r="C68" s="342"/>
      <c r="D68" s="342"/>
    </row>
    <row r="69" spans="3:4" ht="10.5">
      <c r="C69" s="342"/>
      <c r="D69" s="342"/>
    </row>
    <row r="70" spans="3:4" ht="10.5">
      <c r="C70" s="342"/>
      <c r="D70" s="342"/>
    </row>
    <row r="71" spans="3:4" ht="10.5">
      <c r="C71" s="342"/>
      <c r="D71" s="342"/>
    </row>
    <row r="72" spans="3:4" ht="10.5">
      <c r="C72" s="342"/>
      <c r="D72" s="342"/>
    </row>
    <row r="73" spans="3:4" ht="10.5">
      <c r="C73" s="342"/>
      <c r="D73" s="342"/>
    </row>
    <row r="74" spans="3:4" ht="10.5">
      <c r="C74" s="342"/>
      <c r="D74" s="342"/>
    </row>
    <row r="75" spans="3:4" ht="10.5">
      <c r="C75" s="342"/>
      <c r="D75" s="342"/>
    </row>
    <row r="76" spans="3:4" ht="10.5">
      <c r="C76" s="342"/>
      <c r="D76" s="342"/>
    </row>
    <row r="77" spans="3:4" ht="10.5">
      <c r="C77" s="342"/>
      <c r="D77" s="342"/>
    </row>
    <row r="78" spans="3:4" ht="10.5">
      <c r="C78" s="342"/>
      <c r="D78" s="342"/>
    </row>
    <row r="79" spans="3:4" ht="10.5">
      <c r="C79" s="342"/>
      <c r="D79" s="342"/>
    </row>
    <row r="80" spans="3:4" ht="10.5">
      <c r="C80" s="342"/>
      <c r="D80" s="342"/>
    </row>
    <row r="81" spans="3:4" ht="10.5">
      <c r="C81" s="342"/>
      <c r="D81" s="342"/>
    </row>
    <row r="82" spans="3:4" ht="10.5">
      <c r="C82" s="342"/>
      <c r="D82" s="342"/>
    </row>
    <row r="83" spans="3:4" ht="10.5">
      <c r="C83" s="342"/>
      <c r="D83" s="342"/>
    </row>
    <row r="84" spans="3:4" ht="10.5">
      <c r="C84" s="342"/>
      <c r="D84" s="342"/>
    </row>
    <row r="85" spans="3:4" ht="10.5">
      <c r="C85" s="342"/>
      <c r="D85" s="342"/>
    </row>
    <row r="86" spans="3:4" ht="10.5">
      <c r="C86" s="342"/>
      <c r="D86" s="342"/>
    </row>
    <row r="87" spans="3:4" ht="10.5">
      <c r="C87" s="342"/>
      <c r="D87" s="342"/>
    </row>
    <row r="88" spans="3:4" ht="10.5">
      <c r="C88" s="342"/>
      <c r="D88" s="342"/>
    </row>
    <row r="89" spans="3:4" ht="10.5">
      <c r="C89" s="342"/>
      <c r="D89" s="342"/>
    </row>
    <row r="90" spans="3:4" ht="10.5">
      <c r="C90" s="342"/>
      <c r="D90" s="342"/>
    </row>
    <row r="91" spans="3:4" ht="10.5">
      <c r="C91" s="342"/>
      <c r="D91" s="342"/>
    </row>
    <row r="92" spans="3:4" ht="10.5">
      <c r="C92" s="342"/>
      <c r="D92" s="342"/>
    </row>
    <row r="93" spans="3:4" ht="10.5">
      <c r="C93" s="342"/>
      <c r="D93" s="342"/>
    </row>
    <row r="94" spans="3:4" ht="10.5">
      <c r="C94" s="342"/>
      <c r="D94" s="342"/>
    </row>
    <row r="95" spans="3:4" ht="10.5">
      <c r="C95" s="342"/>
      <c r="D95" s="342"/>
    </row>
    <row r="96" spans="3:4" ht="10.5">
      <c r="C96" s="342"/>
      <c r="D96" s="342"/>
    </row>
    <row r="97" spans="3:4" ht="10.5">
      <c r="C97" s="342"/>
      <c r="D97" s="342"/>
    </row>
    <row r="98" spans="3:4" ht="10.5">
      <c r="C98" s="342"/>
      <c r="D98" s="342"/>
    </row>
    <row r="99" spans="3:4" ht="10.5">
      <c r="C99" s="342"/>
      <c r="D99" s="342"/>
    </row>
    <row r="100" spans="3:4" ht="10.5">
      <c r="C100" s="342"/>
      <c r="D100" s="342"/>
    </row>
    <row r="101" spans="3:4" ht="10.5">
      <c r="C101" s="342"/>
      <c r="D101" s="342"/>
    </row>
    <row r="102" spans="3:4" ht="10.5">
      <c r="C102" s="342"/>
      <c r="D102" s="342"/>
    </row>
    <row r="103" spans="3:4" ht="10.5">
      <c r="C103" s="342"/>
      <c r="D103" s="342"/>
    </row>
    <row r="104" spans="3:4" ht="10.5">
      <c r="C104" s="342"/>
      <c r="D104" s="342"/>
    </row>
    <row r="105" spans="3:4" ht="10.5">
      <c r="C105" s="342"/>
      <c r="D105" s="342"/>
    </row>
    <row r="106" spans="3:4" ht="10.5">
      <c r="C106" s="342"/>
      <c r="D106" s="342"/>
    </row>
    <row r="107" spans="3:4" ht="10.5">
      <c r="C107" s="342"/>
      <c r="D107" s="342"/>
    </row>
    <row r="108" spans="3:4" ht="10.5">
      <c r="C108" s="342"/>
      <c r="D108" s="342"/>
    </row>
    <row r="109" spans="3:4" ht="10.5">
      <c r="C109" s="342"/>
      <c r="D109" s="342"/>
    </row>
    <row r="110" spans="3:4" ht="10.5">
      <c r="C110" s="342"/>
      <c r="D110" s="342"/>
    </row>
    <row r="111" spans="3:4" ht="10.5">
      <c r="C111" s="342"/>
      <c r="D111" s="342"/>
    </row>
    <row r="112" spans="3:4" ht="10.5">
      <c r="C112" s="342"/>
      <c r="D112" s="342"/>
    </row>
    <row r="113" spans="3:4" ht="10.5">
      <c r="C113" s="342"/>
      <c r="D113" s="342"/>
    </row>
    <row r="114" spans="3:4" ht="10.5">
      <c r="C114" s="342"/>
      <c r="D114" s="342"/>
    </row>
    <row r="115" spans="3:4" ht="10.5">
      <c r="C115" s="342"/>
      <c r="D115" s="342"/>
    </row>
    <row r="116" spans="3:4" ht="10.5">
      <c r="C116" s="342"/>
      <c r="D116" s="342"/>
    </row>
    <row r="117" spans="3:4" ht="10.5">
      <c r="C117" s="342"/>
      <c r="D117" s="342"/>
    </row>
    <row r="118" spans="3:4" ht="10.5">
      <c r="C118" s="342"/>
      <c r="D118" s="342"/>
    </row>
    <row r="119" spans="3:4" ht="10.5">
      <c r="C119" s="342"/>
      <c r="D119" s="342"/>
    </row>
    <row r="120" spans="3:4" ht="10.5">
      <c r="C120" s="342"/>
      <c r="D120" s="342"/>
    </row>
    <row r="121" spans="3:4" ht="10.5">
      <c r="C121" s="342"/>
      <c r="D121" s="342"/>
    </row>
    <row r="122" spans="3:4" ht="10.5">
      <c r="C122" s="342"/>
      <c r="D122" s="342"/>
    </row>
    <row r="123" spans="3:4" ht="10.5">
      <c r="C123" s="342"/>
      <c r="D123" s="342"/>
    </row>
    <row r="124" spans="3:4" ht="10.5">
      <c r="C124" s="342"/>
      <c r="D124" s="342"/>
    </row>
    <row r="125" spans="3:4" ht="10.5">
      <c r="C125" s="342"/>
      <c r="D125" s="342"/>
    </row>
    <row r="126" spans="3:4" ht="10.5">
      <c r="C126" s="342"/>
      <c r="D126" s="342"/>
    </row>
    <row r="127" spans="3:4" ht="10.5">
      <c r="C127" s="342"/>
      <c r="D127" s="342"/>
    </row>
    <row r="128" spans="3:4" ht="10.5">
      <c r="C128" s="342"/>
      <c r="D128" s="342"/>
    </row>
    <row r="129" spans="3:4" ht="10.5">
      <c r="C129" s="342"/>
      <c r="D129" s="342"/>
    </row>
    <row r="130" spans="3:4" ht="10.5">
      <c r="C130" s="342"/>
      <c r="D130" s="342"/>
    </row>
    <row r="131" spans="3:4" ht="10.5">
      <c r="C131" s="342"/>
      <c r="D131" s="342"/>
    </row>
    <row r="132" spans="3:4" ht="10.5">
      <c r="C132" s="342"/>
      <c r="D132" s="342"/>
    </row>
    <row r="133" spans="3:4" ht="10.5">
      <c r="C133" s="342"/>
      <c r="D133" s="342"/>
    </row>
    <row r="134" spans="3:4" ht="10.5">
      <c r="C134" s="342"/>
      <c r="D134" s="342"/>
    </row>
    <row r="135" spans="3:4" ht="10.5">
      <c r="C135" s="342"/>
      <c r="D135" s="342"/>
    </row>
    <row r="136" spans="3:4" ht="10.5">
      <c r="C136" s="342"/>
      <c r="D136" s="342"/>
    </row>
    <row r="137" spans="3:4" ht="10.5">
      <c r="C137" s="342"/>
      <c r="D137" s="342"/>
    </row>
    <row r="138" spans="3:4" ht="10.5">
      <c r="C138" s="342"/>
      <c r="D138" s="342"/>
    </row>
    <row r="139" spans="3:4" ht="10.5">
      <c r="C139" s="342"/>
      <c r="D139" s="342"/>
    </row>
    <row r="140" spans="3:4" ht="10.5">
      <c r="C140" s="342"/>
      <c r="D140" s="342"/>
    </row>
  </sheetData>
  <printOptions/>
  <pageMargins left="0.7875" right="0.7875" top="0.7875" bottom="1.025" header="0.5118055555555556" footer="0.7875"/>
  <pageSetup firstPageNumber="126" useFirstPageNumber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9.140625" defaultRowHeight="12.75"/>
  <cols>
    <col min="1" max="1" width="3.28125" style="9" customWidth="1"/>
    <col min="2" max="2" width="47.8515625" style="9" customWidth="1"/>
    <col min="3" max="3" width="18.421875" style="9" customWidth="1"/>
    <col min="4" max="4" width="16.8515625" style="9" customWidth="1"/>
    <col min="5" max="16384" width="9.00390625" style="9" customWidth="1"/>
  </cols>
  <sheetData>
    <row r="1" spans="1:4" s="84" customFormat="1" ht="12.75">
      <c r="A1" s="344"/>
      <c r="B1" s="371" t="s">
        <v>240</v>
      </c>
      <c r="C1" s="345"/>
      <c r="D1" s="346"/>
    </row>
    <row r="2" spans="1:4" s="84" customFormat="1" ht="10.5">
      <c r="A2" s="344"/>
      <c r="B2" s="345"/>
      <c r="C2" s="345"/>
      <c r="D2" s="345"/>
    </row>
    <row r="3" spans="1:4" s="84" customFormat="1" ht="21.75" customHeight="1">
      <c r="A3" s="344"/>
      <c r="B3" s="347"/>
      <c r="C3" s="372" t="s">
        <v>316</v>
      </c>
      <c r="D3" s="347"/>
    </row>
    <row r="4" spans="1:4" ht="10.5">
      <c r="A4" s="122" t="s">
        <v>111</v>
      </c>
      <c r="B4" s="123" t="s">
        <v>3</v>
      </c>
      <c r="C4" s="123" t="s">
        <v>241</v>
      </c>
      <c r="D4" s="123" t="s">
        <v>5</v>
      </c>
    </row>
    <row r="5" spans="1:4" ht="20.25" customHeight="1">
      <c r="A5" s="348"/>
      <c r="B5" s="349"/>
      <c r="C5" s="349" t="s">
        <v>529</v>
      </c>
      <c r="D5" s="349" t="s">
        <v>530</v>
      </c>
    </row>
    <row r="6" spans="1:4" s="84" customFormat="1" ht="11.25" customHeight="1">
      <c r="A6" s="82">
        <v>1</v>
      </c>
      <c r="B6" s="83">
        <v>2</v>
      </c>
      <c r="C6" s="83">
        <v>3</v>
      </c>
      <c r="D6" s="83">
        <v>4</v>
      </c>
    </row>
    <row r="7" spans="1:4" s="84" customFormat="1" ht="37.5" customHeight="1">
      <c r="A7" s="147" t="s">
        <v>114</v>
      </c>
      <c r="B7" s="148" t="s">
        <v>242</v>
      </c>
      <c r="C7" s="149">
        <f>SUM(C8,C11)</f>
        <v>0</v>
      </c>
      <c r="D7" s="149">
        <f>SUM(D8,D11)</f>
        <v>8635867.47</v>
      </c>
    </row>
    <row r="8" spans="1:4" ht="24" customHeight="1">
      <c r="A8" s="350" t="s">
        <v>205</v>
      </c>
      <c r="B8" s="351" t="s">
        <v>218</v>
      </c>
      <c r="C8" s="352">
        <f>SUM(C10)</f>
        <v>0</v>
      </c>
      <c r="D8" s="353">
        <f>SUM(D10)</f>
        <v>0</v>
      </c>
    </row>
    <row r="9" spans="1:4" ht="13.5" customHeight="1">
      <c r="A9" s="354"/>
      <c r="B9" s="355" t="s">
        <v>204</v>
      </c>
      <c r="C9" s="42"/>
      <c r="D9" s="356"/>
    </row>
    <row r="10" spans="1:4" ht="29.25" customHeight="1">
      <c r="A10" s="357" t="s">
        <v>227</v>
      </c>
      <c r="B10" s="137" t="s">
        <v>243</v>
      </c>
      <c r="C10" s="131">
        <v>0</v>
      </c>
      <c r="D10" s="235">
        <v>0</v>
      </c>
    </row>
    <row r="11" spans="1:4" ht="36" customHeight="1">
      <c r="A11" s="358" t="s">
        <v>402</v>
      </c>
      <c r="B11" s="359" t="s">
        <v>219</v>
      </c>
      <c r="C11" s="360">
        <v>0</v>
      </c>
      <c r="D11" s="361">
        <v>8635867.47</v>
      </c>
    </row>
    <row r="12" spans="1:4" ht="33" customHeight="1">
      <c r="A12" s="362" t="s">
        <v>147</v>
      </c>
      <c r="B12" s="363" t="s">
        <v>221</v>
      </c>
      <c r="C12" s="364">
        <f>SUM(C13)</f>
        <v>9784500</v>
      </c>
      <c r="D12" s="364">
        <f>SUM(D13)</f>
        <v>9784500</v>
      </c>
    </row>
    <row r="13" spans="1:4" s="12" customFormat="1" ht="41.25" customHeight="1">
      <c r="A13" s="331" t="s">
        <v>205</v>
      </c>
      <c r="B13" s="92" t="s">
        <v>244</v>
      </c>
      <c r="C13" s="135">
        <f>SUM(C15:C21)</f>
        <v>9784500</v>
      </c>
      <c r="D13" s="135">
        <f>SUM(D15:D21)</f>
        <v>9784500</v>
      </c>
    </row>
    <row r="14" spans="1:4" s="12" customFormat="1" ht="18.75" customHeight="1">
      <c r="A14" s="331"/>
      <c r="B14" s="92" t="s">
        <v>204</v>
      </c>
      <c r="C14" s="135"/>
      <c r="D14" s="238"/>
    </row>
    <row r="15" spans="1:4" s="12" customFormat="1" ht="44.25" customHeight="1">
      <c r="A15" s="365" t="s">
        <v>227</v>
      </c>
      <c r="B15" s="92" t="s">
        <v>317</v>
      </c>
      <c r="C15" s="329">
        <v>712500</v>
      </c>
      <c r="D15" s="366">
        <v>712500</v>
      </c>
    </row>
    <row r="16" spans="1:4" s="12" customFormat="1" ht="45" customHeight="1">
      <c r="A16" s="331" t="s">
        <v>229</v>
      </c>
      <c r="B16" s="92" t="s">
        <v>372</v>
      </c>
      <c r="C16" s="329">
        <v>845200</v>
      </c>
      <c r="D16" s="366">
        <v>845200</v>
      </c>
    </row>
    <row r="17" spans="1:4" ht="60.75" customHeight="1">
      <c r="A17" s="331" t="s">
        <v>245</v>
      </c>
      <c r="B17" s="92" t="s">
        <v>373</v>
      </c>
      <c r="C17" s="200">
        <v>2594400</v>
      </c>
      <c r="D17" s="367">
        <v>2594400</v>
      </c>
    </row>
    <row r="18" spans="1:4" ht="58.5" customHeight="1">
      <c r="A18" s="331" t="s">
        <v>246</v>
      </c>
      <c r="B18" s="92" t="s">
        <v>403</v>
      </c>
      <c r="C18" s="200">
        <v>2888800</v>
      </c>
      <c r="D18" s="367">
        <v>2888800</v>
      </c>
    </row>
    <row r="19" spans="1:4" ht="58.5" customHeight="1">
      <c r="A19" s="490" t="s">
        <v>247</v>
      </c>
      <c r="B19" s="92" t="s">
        <v>373</v>
      </c>
      <c r="C19" s="200">
        <v>1685600</v>
      </c>
      <c r="D19" s="367">
        <v>1685600</v>
      </c>
    </row>
    <row r="20" spans="1:4" ht="58.5" customHeight="1">
      <c r="A20" s="490" t="s">
        <v>370</v>
      </c>
      <c r="B20" s="92" t="s">
        <v>531</v>
      </c>
      <c r="C20" s="200">
        <v>418000</v>
      </c>
      <c r="D20" s="367">
        <v>418000</v>
      </c>
    </row>
    <row r="21" spans="1:4" ht="50.25" customHeight="1">
      <c r="A21" s="365" t="s">
        <v>371</v>
      </c>
      <c r="B21" s="92" t="s">
        <v>248</v>
      </c>
      <c r="C21" s="367">
        <v>640000</v>
      </c>
      <c r="D21" s="367">
        <v>640000</v>
      </c>
    </row>
    <row r="22" spans="1:4" ht="10.5">
      <c r="A22" s="156"/>
      <c r="B22" s="156"/>
      <c r="C22" s="156"/>
      <c r="D22" s="368"/>
    </row>
    <row r="23" ht="10.5">
      <c r="D23" s="369"/>
    </row>
    <row r="24" ht="10.5">
      <c r="D24" s="369"/>
    </row>
    <row r="25" ht="10.5">
      <c r="D25" s="369"/>
    </row>
    <row r="26" ht="10.5">
      <c r="D26" s="369"/>
    </row>
    <row r="27" ht="10.5">
      <c r="D27" s="369"/>
    </row>
    <row r="28" ht="10.5">
      <c r="D28" s="369"/>
    </row>
    <row r="29" ht="10.5">
      <c r="D29" s="369"/>
    </row>
    <row r="30" ht="10.5">
      <c r="D30" s="369"/>
    </row>
    <row r="31" ht="10.5">
      <c r="D31" s="369"/>
    </row>
    <row r="32" ht="10.5">
      <c r="D32" s="369"/>
    </row>
    <row r="33" ht="10.5">
      <c r="D33" s="370"/>
    </row>
    <row r="34" ht="10.5">
      <c r="D34" s="370"/>
    </row>
    <row r="35" ht="10.5">
      <c r="D35" s="370"/>
    </row>
    <row r="36" ht="10.5">
      <c r="D36" s="370"/>
    </row>
    <row r="37" ht="10.5">
      <c r="D37" s="370"/>
    </row>
    <row r="38" ht="10.5">
      <c r="D38" s="370"/>
    </row>
    <row r="39" ht="10.5">
      <c r="D39" s="370"/>
    </row>
    <row r="40" ht="10.5">
      <c r="D40" s="370"/>
    </row>
    <row r="41" ht="10.5">
      <c r="D41" s="370"/>
    </row>
    <row r="42" ht="10.5">
      <c r="D42" s="370"/>
    </row>
  </sheetData>
  <printOptions/>
  <pageMargins left="0.7875" right="0.7875" top="0.7875" bottom="1.025" header="0.5118055555555556" footer="0.7875"/>
  <pageSetup firstPageNumber="127" useFirstPageNumber="1" horizontalDpi="300" verticalDpi="3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140625" defaultRowHeight="12.75"/>
  <cols>
    <col min="1" max="1" width="6.140625" style="9" customWidth="1"/>
    <col min="2" max="2" width="8.7109375" style="9" customWidth="1"/>
    <col min="3" max="3" width="78.28125" style="12" customWidth="1"/>
    <col min="4" max="4" width="14.57421875" style="9" customWidth="1"/>
    <col min="5" max="5" width="15.7109375" style="369" customWidth="1"/>
    <col min="6" max="6" width="7.140625" style="110" customWidth="1"/>
    <col min="7" max="7" width="9.00390625" style="9" customWidth="1"/>
    <col min="8" max="8" width="21.00390625" style="394" customWidth="1"/>
    <col min="9" max="16384" width="9.00390625" style="9" customWidth="1"/>
  </cols>
  <sheetData>
    <row r="1" spans="1:8" s="84" customFormat="1" ht="12.75">
      <c r="A1" s="9"/>
      <c r="B1" s="10" t="s">
        <v>249</v>
      </c>
      <c r="C1" s="236"/>
      <c r="E1" s="375"/>
      <c r="F1" s="121"/>
      <c r="H1" s="472"/>
    </row>
    <row r="2" spans="1:8" s="84" customFormat="1" ht="10.5">
      <c r="A2" s="9"/>
      <c r="C2" s="236"/>
      <c r="E2" s="375"/>
      <c r="F2" s="121"/>
      <c r="H2" s="472"/>
    </row>
    <row r="3" spans="3:8" s="84" customFormat="1" ht="12.75">
      <c r="C3" s="236"/>
      <c r="E3" s="97" t="s">
        <v>250</v>
      </c>
      <c r="F3" s="121"/>
      <c r="H3" s="472"/>
    </row>
    <row r="4" spans="1:8" s="84" customFormat="1" ht="46.5" customHeight="1">
      <c r="A4" s="136" t="s">
        <v>1</v>
      </c>
      <c r="B4" s="136" t="s">
        <v>158</v>
      </c>
      <c r="C4" s="87" t="s">
        <v>251</v>
      </c>
      <c r="D4" s="87" t="s">
        <v>4</v>
      </c>
      <c r="E4" s="373" t="s">
        <v>252</v>
      </c>
      <c r="F4" s="119" t="s">
        <v>160</v>
      </c>
      <c r="H4" s="472"/>
    </row>
    <row r="5" spans="1:6" ht="15.75" customHeight="1">
      <c r="A5" s="7">
        <v>1</v>
      </c>
      <c r="B5" s="7">
        <v>2</v>
      </c>
      <c r="C5" s="87">
        <v>3</v>
      </c>
      <c r="D5" s="7">
        <v>4</v>
      </c>
      <c r="E5" s="376">
        <v>5</v>
      </c>
      <c r="F5" s="376">
        <v>6</v>
      </c>
    </row>
    <row r="6" spans="1:6" ht="28.5" customHeight="1">
      <c r="A6" s="377"/>
      <c r="B6" s="378" t="s">
        <v>253</v>
      </c>
      <c r="C6" s="406"/>
      <c r="D6" s="379">
        <f>SUM(D7:D62)</f>
        <v>22210605</v>
      </c>
      <c r="E6" s="379">
        <f>SUM(E7:E62)</f>
        <v>21980445.500000004</v>
      </c>
      <c r="F6" s="187">
        <f>E6/D6*100</f>
        <v>98.96374051945007</v>
      </c>
    </row>
    <row r="7" spans="1:6" ht="39.75" customHeight="1">
      <c r="A7" s="129">
        <v>600</v>
      </c>
      <c r="B7" s="129">
        <v>60004</v>
      </c>
      <c r="C7" s="92" t="s">
        <v>473</v>
      </c>
      <c r="D7" s="380">
        <v>20000</v>
      </c>
      <c r="E7" s="381">
        <v>16254</v>
      </c>
      <c r="F7" s="140">
        <f>E7/D7*100</f>
        <v>81.27</v>
      </c>
    </row>
    <row r="8" spans="1:6" ht="28.5" customHeight="1">
      <c r="A8" s="129">
        <v>600</v>
      </c>
      <c r="B8" s="129">
        <v>60016</v>
      </c>
      <c r="C8" s="92" t="s">
        <v>435</v>
      </c>
      <c r="D8" s="380">
        <v>12300</v>
      </c>
      <c r="E8" s="383">
        <v>12300</v>
      </c>
      <c r="F8" s="140">
        <f aca="true" t="shared" si="0" ref="F8:F81">E8/D8*100</f>
        <v>100</v>
      </c>
    </row>
    <row r="9" spans="1:6" ht="43.5" customHeight="1">
      <c r="A9" s="129">
        <v>600</v>
      </c>
      <c r="B9" s="129">
        <v>60016</v>
      </c>
      <c r="C9" s="92" t="s">
        <v>426</v>
      </c>
      <c r="D9" s="380">
        <v>62679</v>
      </c>
      <c r="E9" s="383">
        <v>62678.13</v>
      </c>
      <c r="F9" s="140">
        <f t="shared" si="0"/>
        <v>99.99861197530274</v>
      </c>
    </row>
    <row r="10" spans="1:6" ht="36.75" customHeight="1">
      <c r="A10" s="129">
        <v>600</v>
      </c>
      <c r="B10" s="129">
        <v>60016</v>
      </c>
      <c r="C10" s="92" t="s">
        <v>392</v>
      </c>
      <c r="D10" s="380">
        <v>69000</v>
      </c>
      <c r="E10" s="383">
        <v>68634</v>
      </c>
      <c r="F10" s="140">
        <f t="shared" si="0"/>
        <v>99.4695652173913</v>
      </c>
    </row>
    <row r="11" spans="1:6" ht="35.25" customHeight="1">
      <c r="A11" s="129">
        <v>600</v>
      </c>
      <c r="B11" s="129">
        <v>60016</v>
      </c>
      <c r="C11" s="92" t="s">
        <v>474</v>
      </c>
      <c r="D11" s="380">
        <v>59850</v>
      </c>
      <c r="E11" s="383">
        <v>55950</v>
      </c>
      <c r="F11" s="140">
        <f t="shared" si="0"/>
        <v>93.48370927318295</v>
      </c>
    </row>
    <row r="12" spans="1:8" ht="28.5" customHeight="1">
      <c r="A12" s="129">
        <v>600</v>
      </c>
      <c r="B12" s="129">
        <v>60016</v>
      </c>
      <c r="C12" s="92" t="s">
        <v>475</v>
      </c>
      <c r="D12" s="380">
        <v>51000</v>
      </c>
      <c r="E12" s="383">
        <v>50676</v>
      </c>
      <c r="F12" s="140">
        <f t="shared" si="0"/>
        <v>99.36470588235295</v>
      </c>
      <c r="H12" s="477"/>
    </row>
    <row r="13" spans="1:6" ht="28.5" customHeight="1">
      <c r="A13" s="129">
        <v>600</v>
      </c>
      <c r="B13" s="129">
        <v>60016</v>
      </c>
      <c r="C13" s="92" t="s">
        <v>427</v>
      </c>
      <c r="D13" s="380">
        <v>11200</v>
      </c>
      <c r="E13" s="383">
        <v>11193</v>
      </c>
      <c r="F13" s="140">
        <f t="shared" si="0"/>
        <v>99.9375</v>
      </c>
    </row>
    <row r="14" spans="1:6" ht="28.5" customHeight="1">
      <c r="A14" s="129">
        <v>600</v>
      </c>
      <c r="B14" s="129">
        <v>60016</v>
      </c>
      <c r="C14" s="92" t="s">
        <v>476</v>
      </c>
      <c r="D14" s="380">
        <v>49643</v>
      </c>
      <c r="E14" s="383">
        <v>49642.8</v>
      </c>
      <c r="F14" s="140">
        <f t="shared" si="0"/>
        <v>99.99959712346153</v>
      </c>
    </row>
    <row r="15" spans="1:8" ht="28.5" customHeight="1">
      <c r="A15" s="129">
        <v>600</v>
      </c>
      <c r="B15" s="129">
        <v>60016</v>
      </c>
      <c r="C15" s="92" t="s">
        <v>477</v>
      </c>
      <c r="D15" s="380">
        <v>20910</v>
      </c>
      <c r="E15" s="383">
        <v>20910</v>
      </c>
      <c r="F15" s="140">
        <f t="shared" si="0"/>
        <v>100</v>
      </c>
      <c r="H15" s="496"/>
    </row>
    <row r="16" spans="1:6" ht="46.5" customHeight="1">
      <c r="A16" s="129">
        <v>600</v>
      </c>
      <c r="B16" s="129">
        <v>60016</v>
      </c>
      <c r="C16" s="92" t="s">
        <v>478</v>
      </c>
      <c r="D16" s="380">
        <v>9230</v>
      </c>
      <c r="E16" s="383">
        <v>9225</v>
      </c>
      <c r="F16" s="140">
        <f t="shared" si="0"/>
        <v>99.94582881906825</v>
      </c>
    </row>
    <row r="17" spans="1:6" ht="37.5" customHeight="1">
      <c r="A17" s="129">
        <v>600</v>
      </c>
      <c r="B17" s="129">
        <v>60016</v>
      </c>
      <c r="C17" s="92" t="s">
        <v>479</v>
      </c>
      <c r="D17" s="380">
        <v>9110</v>
      </c>
      <c r="E17" s="383">
        <v>9102</v>
      </c>
      <c r="F17" s="140">
        <f t="shared" si="0"/>
        <v>99.91218441273327</v>
      </c>
    </row>
    <row r="18" spans="1:6" ht="33.75" customHeight="1">
      <c r="A18" s="129">
        <v>600</v>
      </c>
      <c r="B18" s="129">
        <v>60016</v>
      </c>
      <c r="C18" s="92" t="s">
        <v>428</v>
      </c>
      <c r="D18" s="380">
        <v>432000</v>
      </c>
      <c r="E18" s="383">
        <v>430548.86</v>
      </c>
      <c r="F18" s="140">
        <f t="shared" si="0"/>
        <v>99.66408796296295</v>
      </c>
    </row>
    <row r="19" spans="1:6" ht="28.5" customHeight="1">
      <c r="A19" s="129">
        <v>600</v>
      </c>
      <c r="B19" s="129">
        <v>60016</v>
      </c>
      <c r="C19" s="92" t="s">
        <v>480</v>
      </c>
      <c r="D19" s="380">
        <v>131730</v>
      </c>
      <c r="E19" s="383">
        <v>131728.62</v>
      </c>
      <c r="F19" s="140">
        <f t="shared" si="0"/>
        <v>99.99895240264176</v>
      </c>
    </row>
    <row r="20" spans="1:8" s="12" customFormat="1" ht="36.75" customHeight="1">
      <c r="A20" s="129">
        <v>600</v>
      </c>
      <c r="B20" s="129">
        <v>60016</v>
      </c>
      <c r="C20" s="92" t="s">
        <v>481</v>
      </c>
      <c r="D20" s="380">
        <v>45510</v>
      </c>
      <c r="E20" s="382">
        <v>45510</v>
      </c>
      <c r="F20" s="140">
        <f t="shared" si="0"/>
        <v>100</v>
      </c>
      <c r="H20" s="118"/>
    </row>
    <row r="21" spans="1:8" s="12" customFormat="1" ht="42.75" customHeight="1">
      <c r="A21" s="129">
        <v>600</v>
      </c>
      <c r="B21" s="129">
        <v>60016</v>
      </c>
      <c r="C21" s="92" t="s">
        <v>482</v>
      </c>
      <c r="D21" s="380">
        <v>103750</v>
      </c>
      <c r="E21" s="382">
        <v>103740.59</v>
      </c>
      <c r="F21" s="140">
        <f t="shared" si="0"/>
        <v>99.99093012048192</v>
      </c>
      <c r="H21" s="118"/>
    </row>
    <row r="22" spans="1:8" s="12" customFormat="1" ht="42.75" customHeight="1">
      <c r="A22" s="129">
        <v>600</v>
      </c>
      <c r="B22" s="129">
        <v>60016</v>
      </c>
      <c r="C22" s="92" t="s">
        <v>429</v>
      </c>
      <c r="D22" s="380">
        <v>10139675</v>
      </c>
      <c r="E22" s="382">
        <v>10125820.8</v>
      </c>
      <c r="F22" s="140">
        <f t="shared" si="0"/>
        <v>99.8633664293974</v>
      </c>
      <c r="H22" s="118"/>
    </row>
    <row r="23" spans="1:8" s="12" customFormat="1" ht="41.25" customHeight="1">
      <c r="A23" s="129">
        <v>600</v>
      </c>
      <c r="B23" s="129">
        <v>60016</v>
      </c>
      <c r="C23" s="92" t="s">
        <v>483</v>
      </c>
      <c r="D23" s="380">
        <v>4463760</v>
      </c>
      <c r="E23" s="382">
        <v>4463752.98</v>
      </c>
      <c r="F23" s="140">
        <f t="shared" si="0"/>
        <v>99.9998427334803</v>
      </c>
      <c r="H23" s="118"/>
    </row>
    <row r="24" spans="1:8" s="12" customFormat="1" ht="36.75" customHeight="1">
      <c r="A24" s="129">
        <v>700</v>
      </c>
      <c r="B24" s="129">
        <v>70095</v>
      </c>
      <c r="C24" s="92" t="s">
        <v>430</v>
      </c>
      <c r="D24" s="380">
        <v>682212</v>
      </c>
      <c r="E24" s="382">
        <v>682211.67</v>
      </c>
      <c r="F24" s="140">
        <f t="shared" si="0"/>
        <v>99.99995162793971</v>
      </c>
      <c r="H24" s="118"/>
    </row>
    <row r="25" spans="1:8" s="12" customFormat="1" ht="36.75" customHeight="1">
      <c r="A25" s="129">
        <v>710</v>
      </c>
      <c r="B25" s="129">
        <v>71035</v>
      </c>
      <c r="C25" s="92" t="s">
        <v>484</v>
      </c>
      <c r="D25" s="380">
        <v>5000</v>
      </c>
      <c r="E25" s="382">
        <v>2829</v>
      </c>
      <c r="F25" s="140">
        <f t="shared" si="0"/>
        <v>56.58</v>
      </c>
      <c r="H25" s="118"/>
    </row>
    <row r="26" spans="1:8" s="12" customFormat="1" ht="36.75" customHeight="1">
      <c r="A26" s="129">
        <v>710</v>
      </c>
      <c r="B26" s="129">
        <v>71035</v>
      </c>
      <c r="C26" s="92" t="s">
        <v>485</v>
      </c>
      <c r="D26" s="380">
        <v>70000</v>
      </c>
      <c r="E26" s="382">
        <v>65404.2</v>
      </c>
      <c r="F26" s="140">
        <f t="shared" si="0"/>
        <v>93.43457142857142</v>
      </c>
      <c r="H26" s="118"/>
    </row>
    <row r="27" spans="1:8" s="12" customFormat="1" ht="42.75" customHeight="1">
      <c r="A27" s="129">
        <v>710</v>
      </c>
      <c r="B27" s="129">
        <v>71035</v>
      </c>
      <c r="C27" s="92" t="s">
        <v>486</v>
      </c>
      <c r="D27" s="380">
        <v>70000</v>
      </c>
      <c r="E27" s="382">
        <v>68880</v>
      </c>
      <c r="F27" s="140">
        <f t="shared" si="0"/>
        <v>98.4</v>
      </c>
      <c r="H27" s="118"/>
    </row>
    <row r="28" spans="1:8" s="12" customFormat="1" ht="36.75" customHeight="1">
      <c r="A28" s="129">
        <v>710</v>
      </c>
      <c r="B28" s="129">
        <v>71035</v>
      </c>
      <c r="C28" s="92" t="s">
        <v>487</v>
      </c>
      <c r="D28" s="380">
        <v>135200</v>
      </c>
      <c r="E28" s="382">
        <v>135192.14</v>
      </c>
      <c r="F28" s="140">
        <f t="shared" si="0"/>
        <v>99.99418639053256</v>
      </c>
      <c r="H28" s="118"/>
    </row>
    <row r="29" spans="1:8" s="12" customFormat="1" ht="35.25" customHeight="1">
      <c r="A29" s="129">
        <v>750</v>
      </c>
      <c r="B29" s="129">
        <v>75075</v>
      </c>
      <c r="C29" s="92" t="s">
        <v>431</v>
      </c>
      <c r="D29" s="380">
        <v>15120</v>
      </c>
      <c r="E29" s="382">
        <v>15120</v>
      </c>
      <c r="F29" s="140">
        <f t="shared" si="0"/>
        <v>100</v>
      </c>
      <c r="H29" s="118"/>
    </row>
    <row r="30" spans="1:8" s="12" customFormat="1" ht="31.5" customHeight="1">
      <c r="A30" s="129">
        <v>754</v>
      </c>
      <c r="B30" s="129">
        <v>75495</v>
      </c>
      <c r="C30" s="92" t="s">
        <v>432</v>
      </c>
      <c r="D30" s="380">
        <v>135000</v>
      </c>
      <c r="E30" s="382">
        <v>133266.05</v>
      </c>
      <c r="F30" s="140">
        <f t="shared" si="0"/>
        <v>98.71559259259259</v>
      </c>
      <c r="H30" s="118"/>
    </row>
    <row r="31" spans="1:8" s="12" customFormat="1" ht="31.5" customHeight="1">
      <c r="A31" s="129">
        <v>801</v>
      </c>
      <c r="B31" s="129">
        <v>80104</v>
      </c>
      <c r="C31" s="92" t="s">
        <v>433</v>
      </c>
      <c r="D31" s="380">
        <v>159900</v>
      </c>
      <c r="E31" s="382">
        <v>159616.07</v>
      </c>
      <c r="F31" s="140">
        <f t="shared" si="0"/>
        <v>99.82243277048156</v>
      </c>
      <c r="H31" s="118"/>
    </row>
    <row r="32" spans="1:8" s="12" customFormat="1" ht="39.75" customHeight="1">
      <c r="A32" s="129">
        <v>801</v>
      </c>
      <c r="B32" s="129">
        <v>80104</v>
      </c>
      <c r="C32" s="92" t="s">
        <v>488</v>
      </c>
      <c r="D32" s="380">
        <v>43117</v>
      </c>
      <c r="E32" s="384">
        <v>43116.1</v>
      </c>
      <c r="F32" s="140">
        <f t="shared" si="0"/>
        <v>99.99791265626087</v>
      </c>
      <c r="H32" s="118"/>
    </row>
    <row r="33" spans="1:8" s="12" customFormat="1" ht="36" customHeight="1">
      <c r="A33" s="129">
        <v>801</v>
      </c>
      <c r="B33" s="129">
        <v>80104</v>
      </c>
      <c r="C33" s="92" t="s">
        <v>489</v>
      </c>
      <c r="D33" s="380">
        <v>20172</v>
      </c>
      <c r="E33" s="382">
        <v>20172</v>
      </c>
      <c r="F33" s="140">
        <f t="shared" si="0"/>
        <v>100</v>
      </c>
      <c r="H33" s="118"/>
    </row>
    <row r="34" spans="1:8" s="12" customFormat="1" ht="35.25" customHeight="1">
      <c r="A34" s="129">
        <v>801</v>
      </c>
      <c r="B34" s="129">
        <v>80104</v>
      </c>
      <c r="C34" s="92" t="s">
        <v>490</v>
      </c>
      <c r="D34" s="380">
        <v>13641</v>
      </c>
      <c r="E34" s="382">
        <v>13640.7</v>
      </c>
      <c r="F34" s="140">
        <f t="shared" si="0"/>
        <v>99.99780074774577</v>
      </c>
      <c r="H34" s="118"/>
    </row>
    <row r="35" spans="1:8" s="12" customFormat="1" ht="35.25" customHeight="1">
      <c r="A35" s="129">
        <v>801</v>
      </c>
      <c r="B35" s="129">
        <v>80110</v>
      </c>
      <c r="C35" s="92" t="s">
        <v>491</v>
      </c>
      <c r="D35" s="380">
        <v>55682</v>
      </c>
      <c r="E35" s="382">
        <v>55681.68</v>
      </c>
      <c r="F35" s="140">
        <f t="shared" si="0"/>
        <v>99.99942530799899</v>
      </c>
      <c r="H35" s="118"/>
    </row>
    <row r="36" spans="1:8" s="12" customFormat="1" ht="35.25" customHeight="1">
      <c r="A36" s="129">
        <v>851</v>
      </c>
      <c r="B36" s="129">
        <v>85154</v>
      </c>
      <c r="C36" s="92" t="s">
        <v>434</v>
      </c>
      <c r="D36" s="380">
        <v>200000</v>
      </c>
      <c r="E36" s="382">
        <v>200000</v>
      </c>
      <c r="F36" s="140">
        <f t="shared" si="0"/>
        <v>100</v>
      </c>
      <c r="H36" s="118"/>
    </row>
    <row r="37" spans="1:8" s="12" customFormat="1" ht="35.25" customHeight="1">
      <c r="A37" s="129">
        <v>852</v>
      </c>
      <c r="B37" s="129">
        <v>85219</v>
      </c>
      <c r="C37" s="92" t="s">
        <v>434</v>
      </c>
      <c r="D37" s="380">
        <v>193000</v>
      </c>
      <c r="E37" s="382">
        <v>190021.75</v>
      </c>
      <c r="F37" s="140">
        <f t="shared" si="0"/>
        <v>98.4568652849741</v>
      </c>
      <c r="H37" s="118"/>
    </row>
    <row r="38" spans="1:8" s="12" customFormat="1" ht="35.25" customHeight="1">
      <c r="A38" s="129">
        <v>853</v>
      </c>
      <c r="B38" s="129">
        <v>85305</v>
      </c>
      <c r="C38" s="92" t="s">
        <v>492</v>
      </c>
      <c r="D38" s="380">
        <v>131000</v>
      </c>
      <c r="E38" s="382">
        <v>131000</v>
      </c>
      <c r="F38" s="140">
        <f t="shared" si="0"/>
        <v>100</v>
      </c>
      <c r="H38" s="118"/>
    </row>
    <row r="39" spans="1:8" s="12" customFormat="1" ht="35.25" customHeight="1">
      <c r="A39" s="129">
        <v>900</v>
      </c>
      <c r="B39" s="129">
        <v>90001</v>
      </c>
      <c r="C39" s="92" t="s">
        <v>493</v>
      </c>
      <c r="D39" s="380">
        <v>65990</v>
      </c>
      <c r="E39" s="382">
        <v>65990</v>
      </c>
      <c r="F39" s="140">
        <f t="shared" si="0"/>
        <v>100</v>
      </c>
      <c r="H39" s="118"/>
    </row>
    <row r="40" spans="1:8" s="12" customFormat="1" ht="35.25" customHeight="1">
      <c r="A40" s="129">
        <v>900</v>
      </c>
      <c r="B40" s="129">
        <v>90004</v>
      </c>
      <c r="C40" s="92" t="s">
        <v>393</v>
      </c>
      <c r="D40" s="380">
        <v>31081</v>
      </c>
      <c r="E40" s="382">
        <v>31081</v>
      </c>
      <c r="F40" s="140">
        <f t="shared" si="0"/>
        <v>100</v>
      </c>
      <c r="H40" s="118"/>
    </row>
    <row r="41" spans="1:8" s="12" customFormat="1" ht="35.25" customHeight="1">
      <c r="A41" s="129">
        <v>900</v>
      </c>
      <c r="B41" s="129">
        <v>90004</v>
      </c>
      <c r="C41" s="92" t="s">
        <v>494</v>
      </c>
      <c r="D41" s="380">
        <v>90000</v>
      </c>
      <c r="E41" s="382">
        <v>61870</v>
      </c>
      <c r="F41" s="140">
        <f t="shared" si="0"/>
        <v>68.74444444444444</v>
      </c>
      <c r="H41" s="118"/>
    </row>
    <row r="42" spans="1:8" s="12" customFormat="1" ht="39.75" customHeight="1">
      <c r="A42" s="129">
        <v>900</v>
      </c>
      <c r="B42" s="129">
        <v>90004</v>
      </c>
      <c r="C42" s="92" t="s">
        <v>495</v>
      </c>
      <c r="D42" s="380">
        <v>31810</v>
      </c>
      <c r="E42" s="382">
        <v>31810</v>
      </c>
      <c r="F42" s="140">
        <f t="shared" si="0"/>
        <v>100</v>
      </c>
      <c r="H42" s="118"/>
    </row>
    <row r="43" spans="1:8" s="12" customFormat="1" ht="39" customHeight="1">
      <c r="A43" s="129">
        <v>900</v>
      </c>
      <c r="B43" s="129">
        <v>90015</v>
      </c>
      <c r="C43" s="92" t="s">
        <v>436</v>
      </c>
      <c r="D43" s="380">
        <v>36000</v>
      </c>
      <c r="E43" s="382">
        <v>35849.58</v>
      </c>
      <c r="F43" s="140">
        <f t="shared" si="0"/>
        <v>99.58216666666667</v>
      </c>
      <c r="H43" s="118"/>
    </row>
    <row r="44" spans="1:8" s="12" customFormat="1" ht="35.25" customHeight="1">
      <c r="A44" s="129">
        <v>900</v>
      </c>
      <c r="B44" s="129">
        <v>90015</v>
      </c>
      <c r="C44" s="92" t="s">
        <v>394</v>
      </c>
      <c r="D44" s="380">
        <v>40000</v>
      </c>
      <c r="E44" s="382">
        <v>0</v>
      </c>
      <c r="F44" s="140">
        <f t="shared" si="0"/>
        <v>0</v>
      </c>
      <c r="H44" s="118"/>
    </row>
    <row r="45" spans="1:8" s="12" customFormat="1" ht="35.25" customHeight="1">
      <c r="A45" s="129">
        <v>900</v>
      </c>
      <c r="B45" s="129">
        <v>90015</v>
      </c>
      <c r="C45" s="92" t="s">
        <v>496</v>
      </c>
      <c r="D45" s="380">
        <v>30000</v>
      </c>
      <c r="E45" s="382">
        <v>0</v>
      </c>
      <c r="F45" s="140">
        <f t="shared" si="0"/>
        <v>0</v>
      </c>
      <c r="H45" s="118"/>
    </row>
    <row r="46" spans="1:8" s="12" customFormat="1" ht="35.25" customHeight="1">
      <c r="A46" s="129">
        <v>900</v>
      </c>
      <c r="B46" s="129">
        <v>90015</v>
      </c>
      <c r="C46" s="92" t="s">
        <v>497</v>
      </c>
      <c r="D46" s="380">
        <v>15000</v>
      </c>
      <c r="E46" s="382">
        <v>0</v>
      </c>
      <c r="F46" s="140">
        <f t="shared" si="0"/>
        <v>0</v>
      </c>
      <c r="H46" s="118"/>
    </row>
    <row r="47" spans="1:8" s="12" customFormat="1" ht="35.25" customHeight="1">
      <c r="A47" s="129">
        <v>900</v>
      </c>
      <c r="B47" s="129">
        <v>90015</v>
      </c>
      <c r="C47" s="92" t="s">
        <v>498</v>
      </c>
      <c r="D47" s="380">
        <v>11000</v>
      </c>
      <c r="E47" s="382">
        <v>10999.99</v>
      </c>
      <c r="F47" s="140">
        <f t="shared" si="0"/>
        <v>99.99990909090909</v>
      </c>
      <c r="H47" s="118"/>
    </row>
    <row r="48" spans="1:8" s="12" customFormat="1" ht="35.25" customHeight="1">
      <c r="A48" s="129">
        <v>900</v>
      </c>
      <c r="B48" s="129">
        <v>90015</v>
      </c>
      <c r="C48" s="92" t="s">
        <v>499</v>
      </c>
      <c r="D48" s="380">
        <v>32957</v>
      </c>
      <c r="E48" s="382">
        <v>0</v>
      </c>
      <c r="F48" s="140">
        <f t="shared" si="0"/>
        <v>0</v>
      </c>
      <c r="H48" s="118"/>
    </row>
    <row r="49" spans="1:8" s="12" customFormat="1" ht="42" customHeight="1">
      <c r="A49" s="129">
        <v>900</v>
      </c>
      <c r="B49" s="129">
        <v>90015</v>
      </c>
      <c r="C49" s="92" t="s">
        <v>500</v>
      </c>
      <c r="D49" s="380">
        <v>19000</v>
      </c>
      <c r="E49" s="382">
        <v>15375</v>
      </c>
      <c r="F49" s="140">
        <f t="shared" si="0"/>
        <v>80.92105263157895</v>
      </c>
      <c r="H49" s="118"/>
    </row>
    <row r="50" spans="1:8" s="12" customFormat="1" ht="45.75" customHeight="1">
      <c r="A50" s="129">
        <v>900</v>
      </c>
      <c r="B50" s="129">
        <v>90015</v>
      </c>
      <c r="C50" s="92" t="s">
        <v>437</v>
      </c>
      <c r="D50" s="380">
        <v>32595</v>
      </c>
      <c r="E50" s="382">
        <v>32595</v>
      </c>
      <c r="F50" s="140">
        <f t="shared" si="0"/>
        <v>100</v>
      </c>
      <c r="H50" s="118"/>
    </row>
    <row r="51" spans="1:8" s="12" customFormat="1" ht="35.25" customHeight="1">
      <c r="A51" s="129">
        <v>900</v>
      </c>
      <c r="B51" s="129">
        <v>90095</v>
      </c>
      <c r="C51" s="92" t="s">
        <v>501</v>
      </c>
      <c r="D51" s="380">
        <v>355500</v>
      </c>
      <c r="E51" s="382">
        <v>354652.46</v>
      </c>
      <c r="F51" s="140">
        <f t="shared" si="0"/>
        <v>99.76159212376935</v>
      </c>
      <c r="H51" s="118"/>
    </row>
    <row r="52" spans="1:8" s="12" customFormat="1" ht="35.25" customHeight="1">
      <c r="A52" s="129">
        <v>900</v>
      </c>
      <c r="B52" s="129">
        <v>90095</v>
      </c>
      <c r="C52" s="92" t="s">
        <v>438</v>
      </c>
      <c r="D52" s="380">
        <v>10455</v>
      </c>
      <c r="E52" s="382">
        <v>10455</v>
      </c>
      <c r="F52" s="140">
        <f t="shared" si="0"/>
        <v>100</v>
      </c>
      <c r="H52" s="118"/>
    </row>
    <row r="53" spans="1:8" s="12" customFormat="1" ht="35.25" customHeight="1">
      <c r="A53" s="129">
        <v>900</v>
      </c>
      <c r="B53" s="129">
        <v>90095</v>
      </c>
      <c r="C53" s="92" t="s">
        <v>502</v>
      </c>
      <c r="D53" s="380">
        <v>516940</v>
      </c>
      <c r="E53" s="382">
        <v>511750</v>
      </c>
      <c r="F53" s="140">
        <f t="shared" si="0"/>
        <v>98.99601501141332</v>
      </c>
      <c r="H53" s="118"/>
    </row>
    <row r="54" spans="1:8" s="12" customFormat="1" ht="35.25" customHeight="1">
      <c r="A54" s="129">
        <v>900</v>
      </c>
      <c r="B54" s="129">
        <v>90095</v>
      </c>
      <c r="C54" s="92" t="s">
        <v>503</v>
      </c>
      <c r="D54" s="380">
        <v>2375</v>
      </c>
      <c r="E54" s="382">
        <v>0</v>
      </c>
      <c r="F54" s="140">
        <f t="shared" si="0"/>
        <v>0</v>
      </c>
      <c r="H54" s="118"/>
    </row>
    <row r="55" spans="1:8" s="12" customFormat="1" ht="45" customHeight="1">
      <c r="A55" s="129">
        <v>900</v>
      </c>
      <c r="B55" s="129">
        <v>90095</v>
      </c>
      <c r="C55" s="92" t="s">
        <v>504</v>
      </c>
      <c r="D55" s="380">
        <v>1800000</v>
      </c>
      <c r="E55" s="382">
        <v>1799998.83</v>
      </c>
      <c r="F55" s="140">
        <f t="shared" si="0"/>
        <v>99.99993500000001</v>
      </c>
      <c r="H55" s="118"/>
    </row>
    <row r="56" spans="1:8" s="12" customFormat="1" ht="35.25" customHeight="1">
      <c r="A56" s="129">
        <v>900</v>
      </c>
      <c r="B56" s="129">
        <v>90095</v>
      </c>
      <c r="C56" s="92" t="s">
        <v>374</v>
      </c>
      <c r="D56" s="380">
        <v>1097111</v>
      </c>
      <c r="E56" s="382">
        <v>1063679.14</v>
      </c>
      <c r="F56" s="140">
        <f t="shared" si="0"/>
        <v>96.95273677868511</v>
      </c>
      <c r="H56" s="118"/>
    </row>
    <row r="57" spans="1:8" s="12" customFormat="1" ht="35.25" customHeight="1">
      <c r="A57" s="129">
        <v>900</v>
      </c>
      <c r="B57" s="129">
        <v>90095</v>
      </c>
      <c r="C57" s="92" t="s">
        <v>439</v>
      </c>
      <c r="D57" s="380">
        <v>156200</v>
      </c>
      <c r="E57" s="382">
        <v>154381.42</v>
      </c>
      <c r="F57" s="140">
        <f t="shared" si="0"/>
        <v>98.83573623559539</v>
      </c>
      <c r="H57" s="118"/>
    </row>
    <row r="58" spans="1:8" s="12" customFormat="1" ht="35.25" customHeight="1">
      <c r="A58" s="129">
        <v>926</v>
      </c>
      <c r="B58" s="129">
        <v>92604</v>
      </c>
      <c r="C58" s="92" t="s">
        <v>505</v>
      </c>
      <c r="D58" s="380">
        <v>10000</v>
      </c>
      <c r="E58" s="382">
        <v>9986.52</v>
      </c>
      <c r="F58" s="140">
        <f t="shared" si="0"/>
        <v>99.86520000000002</v>
      </c>
      <c r="H58" s="118"/>
    </row>
    <row r="59" spans="1:8" s="12" customFormat="1" ht="35.25" customHeight="1">
      <c r="A59" s="129">
        <v>926</v>
      </c>
      <c r="B59" s="129">
        <v>92604</v>
      </c>
      <c r="C59" s="92" t="s">
        <v>506</v>
      </c>
      <c r="D59" s="380">
        <v>83000</v>
      </c>
      <c r="E59" s="382">
        <v>82988.01</v>
      </c>
      <c r="F59" s="140">
        <f t="shared" si="0"/>
        <v>99.98555421686747</v>
      </c>
      <c r="H59" s="118"/>
    </row>
    <row r="60" spans="1:8" s="12" customFormat="1" ht="35.25" customHeight="1">
      <c r="A60" s="129">
        <v>926</v>
      </c>
      <c r="B60" s="129">
        <v>92604</v>
      </c>
      <c r="C60" s="12" t="s">
        <v>507</v>
      </c>
      <c r="D60" s="380">
        <v>73200</v>
      </c>
      <c r="E60" s="382">
        <v>73189.84</v>
      </c>
      <c r="F60" s="140">
        <f t="shared" si="0"/>
        <v>99.98612021857923</v>
      </c>
      <c r="H60" s="118"/>
    </row>
    <row r="61" spans="1:8" s="12" customFormat="1" ht="35.25" customHeight="1">
      <c r="A61" s="129">
        <v>926</v>
      </c>
      <c r="B61" s="129">
        <v>92604</v>
      </c>
      <c r="C61" s="92" t="s">
        <v>508</v>
      </c>
      <c r="D61" s="380">
        <v>10000</v>
      </c>
      <c r="E61" s="382">
        <v>9986.39</v>
      </c>
      <c r="F61" s="140">
        <f t="shared" si="0"/>
        <v>99.8639</v>
      </c>
      <c r="H61" s="118"/>
    </row>
    <row r="62" spans="1:8" s="12" customFormat="1" ht="35.25" customHeight="1">
      <c r="A62" s="129">
        <v>926</v>
      </c>
      <c r="B62" s="129">
        <v>92604</v>
      </c>
      <c r="C62" s="92" t="s">
        <v>509</v>
      </c>
      <c r="D62" s="380">
        <v>40000</v>
      </c>
      <c r="E62" s="382">
        <v>39989.18</v>
      </c>
      <c r="F62" s="140">
        <f t="shared" si="0"/>
        <v>99.97295000000001</v>
      </c>
      <c r="H62" s="118"/>
    </row>
    <row r="63" spans="1:8" s="12" customFormat="1" ht="34.5" customHeight="1">
      <c r="A63" s="385"/>
      <c r="B63" s="378" t="s">
        <v>375</v>
      </c>
      <c r="C63" s="386"/>
      <c r="D63" s="379">
        <f>SUM(D64:D75)</f>
        <v>291306</v>
      </c>
      <c r="E63" s="379">
        <f>SUM(E64:E75)</f>
        <v>250407.66999999998</v>
      </c>
      <c r="F63" s="387">
        <f t="shared" si="0"/>
        <v>85.9603544039601</v>
      </c>
      <c r="H63" s="118"/>
    </row>
    <row r="64" spans="1:8" s="12" customFormat="1" ht="36" customHeight="1">
      <c r="A64" s="129">
        <v>700</v>
      </c>
      <c r="B64" s="129">
        <v>70005</v>
      </c>
      <c r="C64" s="92" t="s">
        <v>510</v>
      </c>
      <c r="D64" s="380">
        <v>70000</v>
      </c>
      <c r="E64" s="238">
        <v>69400</v>
      </c>
      <c r="F64" s="140">
        <f t="shared" si="0"/>
        <v>99.14285714285714</v>
      </c>
      <c r="H64" s="118"/>
    </row>
    <row r="65" spans="1:8" s="12" customFormat="1" ht="35.25" customHeight="1">
      <c r="A65" s="129">
        <v>700</v>
      </c>
      <c r="B65" s="129">
        <v>70005</v>
      </c>
      <c r="C65" s="92" t="s">
        <v>511</v>
      </c>
      <c r="D65" s="380">
        <v>40000</v>
      </c>
      <c r="E65" s="238">
        <v>0</v>
      </c>
      <c r="F65" s="140">
        <f t="shared" si="0"/>
        <v>0</v>
      </c>
      <c r="H65" s="118"/>
    </row>
    <row r="66" spans="1:8" s="12" customFormat="1" ht="34.5" customHeight="1">
      <c r="A66" s="129">
        <v>750</v>
      </c>
      <c r="B66" s="129">
        <v>75023</v>
      </c>
      <c r="C66" s="92" t="s">
        <v>512</v>
      </c>
      <c r="D66" s="380">
        <v>12910</v>
      </c>
      <c r="E66" s="238">
        <v>12907.62</v>
      </c>
      <c r="F66" s="140">
        <f t="shared" si="0"/>
        <v>99.98156467854376</v>
      </c>
      <c r="H66" s="118"/>
    </row>
    <row r="67" spans="1:8" s="12" customFormat="1" ht="32.25" customHeight="1">
      <c r="A67" s="129">
        <v>750</v>
      </c>
      <c r="B67" s="129">
        <v>75023</v>
      </c>
      <c r="C67" s="92" t="s">
        <v>440</v>
      </c>
      <c r="D67" s="380">
        <v>17190</v>
      </c>
      <c r="E67" s="238">
        <v>17175.72</v>
      </c>
      <c r="F67" s="140">
        <f t="shared" si="0"/>
        <v>99.91692844677138</v>
      </c>
      <c r="H67" s="118"/>
    </row>
    <row r="68" spans="1:8" s="12" customFormat="1" ht="36.75" customHeight="1">
      <c r="A68" s="129">
        <v>852</v>
      </c>
      <c r="B68" s="129">
        <v>85203</v>
      </c>
      <c r="C68" s="92" t="s">
        <v>513</v>
      </c>
      <c r="D68" s="380">
        <v>26076</v>
      </c>
      <c r="E68" s="238">
        <v>26076</v>
      </c>
      <c r="F68" s="140">
        <f t="shared" si="0"/>
        <v>100</v>
      </c>
      <c r="H68" s="118"/>
    </row>
    <row r="69" spans="1:8" s="12" customFormat="1" ht="35.25" customHeight="1">
      <c r="A69" s="129">
        <v>852</v>
      </c>
      <c r="B69" s="129">
        <v>85219</v>
      </c>
      <c r="C69" s="92" t="s">
        <v>514</v>
      </c>
      <c r="D69" s="380">
        <v>25000</v>
      </c>
      <c r="E69" s="238">
        <v>24343.15</v>
      </c>
      <c r="F69" s="140">
        <f t="shared" si="0"/>
        <v>97.3726</v>
      </c>
      <c r="H69" s="118"/>
    </row>
    <row r="70" spans="1:8" s="12" customFormat="1" ht="32.25" customHeight="1">
      <c r="A70" s="129">
        <v>852</v>
      </c>
      <c r="B70" s="129">
        <v>85219</v>
      </c>
      <c r="C70" s="92" t="s">
        <v>515</v>
      </c>
      <c r="D70" s="380">
        <v>13100</v>
      </c>
      <c r="E70" s="238">
        <v>13100</v>
      </c>
      <c r="F70" s="140">
        <f t="shared" si="0"/>
        <v>100</v>
      </c>
      <c r="H70" s="118"/>
    </row>
    <row r="71" spans="1:8" s="12" customFormat="1" ht="33.75" customHeight="1">
      <c r="A71" s="129">
        <v>852</v>
      </c>
      <c r="B71" s="129">
        <v>85219</v>
      </c>
      <c r="C71" s="92" t="s">
        <v>516</v>
      </c>
      <c r="D71" s="380">
        <v>18900</v>
      </c>
      <c r="E71" s="238">
        <v>18900</v>
      </c>
      <c r="F71" s="140">
        <f t="shared" si="0"/>
        <v>100</v>
      </c>
      <c r="H71" s="118"/>
    </row>
    <row r="72" spans="1:8" s="12" customFormat="1" ht="32.25" customHeight="1">
      <c r="A72" s="129">
        <v>852</v>
      </c>
      <c r="B72" s="129">
        <v>85219</v>
      </c>
      <c r="C72" s="92" t="s">
        <v>517</v>
      </c>
      <c r="D72" s="380">
        <v>11130</v>
      </c>
      <c r="E72" s="238">
        <v>11782.17</v>
      </c>
      <c r="F72" s="140">
        <f t="shared" si="0"/>
        <v>105.85956873315364</v>
      </c>
      <c r="H72" s="118"/>
    </row>
    <row r="73" spans="1:8" s="12" customFormat="1" ht="38.25" customHeight="1">
      <c r="A73" s="129">
        <v>926</v>
      </c>
      <c r="B73" s="129">
        <v>92604</v>
      </c>
      <c r="C73" s="92" t="s">
        <v>518</v>
      </c>
      <c r="D73" s="380">
        <v>30000</v>
      </c>
      <c r="E73" s="238">
        <v>29978.64</v>
      </c>
      <c r="F73" s="140">
        <f t="shared" si="0"/>
        <v>99.9288</v>
      </c>
      <c r="H73" s="118"/>
    </row>
    <row r="74" spans="1:8" s="12" customFormat="1" ht="38.25" customHeight="1">
      <c r="A74" s="129">
        <v>926</v>
      </c>
      <c r="B74" s="129">
        <v>92604</v>
      </c>
      <c r="C74" s="92" t="s">
        <v>519</v>
      </c>
      <c r="D74" s="380">
        <v>12000</v>
      </c>
      <c r="E74" s="238">
        <v>11761.11</v>
      </c>
      <c r="F74" s="140">
        <f t="shared" si="0"/>
        <v>98.00925000000001</v>
      </c>
      <c r="H74" s="118"/>
    </row>
    <row r="75" spans="1:8" s="12" customFormat="1" ht="33" customHeight="1">
      <c r="A75" s="129">
        <v>926</v>
      </c>
      <c r="B75" s="129">
        <v>92604</v>
      </c>
      <c r="C75" s="12" t="s">
        <v>520</v>
      </c>
      <c r="D75" s="380">
        <v>15000</v>
      </c>
      <c r="E75" s="238">
        <v>14983.26</v>
      </c>
      <c r="F75" s="140">
        <f t="shared" si="0"/>
        <v>99.8884</v>
      </c>
      <c r="H75" s="118"/>
    </row>
    <row r="76" spans="1:8" s="389" customFormat="1" ht="27.75" customHeight="1">
      <c r="A76" s="385"/>
      <c r="B76" s="378" t="s">
        <v>376</v>
      </c>
      <c r="C76" s="388"/>
      <c r="D76" s="379">
        <f>SUM(D77:D85)</f>
        <v>382205</v>
      </c>
      <c r="E76" s="379">
        <f>SUM(E77:E85)</f>
        <v>274409.48000000004</v>
      </c>
      <c r="F76" s="387">
        <f t="shared" si="0"/>
        <v>71.79641291976819</v>
      </c>
      <c r="H76" s="491"/>
    </row>
    <row r="77" spans="1:8" s="12" customFormat="1" ht="37.5" customHeight="1">
      <c r="A77" s="129">
        <v>600</v>
      </c>
      <c r="B77" s="129">
        <v>60013</v>
      </c>
      <c r="C77" s="92" t="s">
        <v>442</v>
      </c>
      <c r="D77" s="380">
        <v>65276</v>
      </c>
      <c r="E77" s="238">
        <v>65276</v>
      </c>
      <c r="F77" s="140">
        <f t="shared" si="0"/>
        <v>100</v>
      </c>
      <c r="H77" s="118"/>
    </row>
    <row r="78" spans="1:8" s="12" customFormat="1" ht="39" customHeight="1">
      <c r="A78" s="405">
        <v>600</v>
      </c>
      <c r="B78" s="129">
        <v>60053</v>
      </c>
      <c r="C78" s="92" t="s">
        <v>441</v>
      </c>
      <c r="D78" s="380">
        <v>98417</v>
      </c>
      <c r="E78" s="238">
        <v>98417</v>
      </c>
      <c r="F78" s="140">
        <f t="shared" si="0"/>
        <v>100</v>
      </c>
      <c r="H78" s="118"/>
    </row>
    <row r="79" spans="1:8" s="12" customFormat="1" ht="43.5" customHeight="1">
      <c r="A79" s="129">
        <v>754</v>
      </c>
      <c r="B79" s="129">
        <v>75404</v>
      </c>
      <c r="C79" s="483" t="s">
        <v>521</v>
      </c>
      <c r="D79" s="380">
        <v>37500</v>
      </c>
      <c r="E79" s="238">
        <v>34239.89</v>
      </c>
      <c r="F79" s="140">
        <f t="shared" si="0"/>
        <v>91.30637333333334</v>
      </c>
      <c r="H79" s="118"/>
    </row>
    <row r="80" spans="1:8" s="12" customFormat="1" ht="43.5" customHeight="1">
      <c r="A80" s="129">
        <v>754</v>
      </c>
      <c r="B80" s="129">
        <v>75411</v>
      </c>
      <c r="C80" s="484" t="s">
        <v>522</v>
      </c>
      <c r="D80" s="380">
        <v>3500</v>
      </c>
      <c r="E80" s="238">
        <v>3500</v>
      </c>
      <c r="F80" s="140">
        <f t="shared" si="0"/>
        <v>100</v>
      </c>
      <c r="H80" s="118"/>
    </row>
    <row r="81" spans="1:8" s="12" customFormat="1" ht="43.5" customHeight="1">
      <c r="A81" s="129">
        <v>754</v>
      </c>
      <c r="B81" s="129">
        <v>75411</v>
      </c>
      <c r="C81" s="484" t="s">
        <v>523</v>
      </c>
      <c r="D81" s="380">
        <v>25000</v>
      </c>
      <c r="E81" s="238">
        <v>25000</v>
      </c>
      <c r="F81" s="140">
        <f t="shared" si="0"/>
        <v>100</v>
      </c>
      <c r="H81" s="118"/>
    </row>
    <row r="82" spans="1:8" s="12" customFormat="1" ht="39.75" customHeight="1">
      <c r="A82" s="129">
        <v>900</v>
      </c>
      <c r="B82" s="129">
        <v>90095</v>
      </c>
      <c r="C82" s="92" t="s">
        <v>443</v>
      </c>
      <c r="D82" s="380">
        <v>50000</v>
      </c>
      <c r="E82" s="238">
        <v>20150</v>
      </c>
      <c r="F82" s="140">
        <f>E82/D82*100</f>
        <v>40.300000000000004</v>
      </c>
      <c r="H82" s="118"/>
    </row>
    <row r="83" spans="1:8" s="12" customFormat="1" ht="39.75" customHeight="1">
      <c r="A83" s="129">
        <v>900</v>
      </c>
      <c r="B83" s="129">
        <v>90095</v>
      </c>
      <c r="C83" s="199" t="s">
        <v>524</v>
      </c>
      <c r="D83" s="497">
        <v>77512</v>
      </c>
      <c r="E83" s="366">
        <v>3158.7</v>
      </c>
      <c r="F83" s="140">
        <f>E83/D83*100</f>
        <v>4.075110950562493</v>
      </c>
      <c r="H83" s="118"/>
    </row>
    <row r="84" spans="1:8" s="12" customFormat="1" ht="45" customHeight="1">
      <c r="A84" s="129">
        <v>921</v>
      </c>
      <c r="B84" s="129">
        <v>92114</v>
      </c>
      <c r="C84" s="484" t="s">
        <v>525</v>
      </c>
      <c r="D84" s="380">
        <v>10000</v>
      </c>
      <c r="E84" s="238">
        <v>9667.89</v>
      </c>
      <c r="F84" s="140">
        <f>E84/D84*100</f>
        <v>96.67889999999998</v>
      </c>
      <c r="H84" s="118"/>
    </row>
    <row r="85" spans="1:8" s="12" customFormat="1" ht="31.5" customHeight="1">
      <c r="A85" s="129">
        <v>921</v>
      </c>
      <c r="B85" s="129">
        <v>92118</v>
      </c>
      <c r="C85" s="484" t="s">
        <v>526</v>
      </c>
      <c r="D85" s="380">
        <v>15000</v>
      </c>
      <c r="E85" s="238">
        <v>15000</v>
      </c>
      <c r="F85" s="140">
        <f>E85/D85*100</f>
        <v>100</v>
      </c>
      <c r="H85" s="118"/>
    </row>
    <row r="86" spans="1:8" s="120" customFormat="1" ht="27" customHeight="1">
      <c r="A86" s="390"/>
      <c r="B86" s="390"/>
      <c r="C86" s="391" t="s">
        <v>263</v>
      </c>
      <c r="D86" s="392">
        <f>SUM(D76,D63,D6)</f>
        <v>22884116</v>
      </c>
      <c r="E86" s="392">
        <f>SUM(E76,E63,E6)</f>
        <v>22505262.650000002</v>
      </c>
      <c r="F86" s="387">
        <f>E86/D86*100</f>
        <v>98.34447024302797</v>
      </c>
      <c r="H86" s="473"/>
    </row>
  </sheetData>
  <printOptions/>
  <pageMargins left="0.7875" right="0.7875" top="0.7875" bottom="1.025" header="0.5118055555555556" footer="0.7875"/>
  <pageSetup firstPageNumber="128" useFirstPageNumber="1" horizontalDpi="300" verticalDpi="3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1" sqref="A1"/>
    </sheetView>
  </sheetViews>
  <sheetFormatPr defaultColWidth="9.140625" defaultRowHeight="12.75"/>
  <cols>
    <col min="1" max="1" width="6.28125" style="9" customWidth="1"/>
    <col min="2" max="2" width="8.57421875" style="9" customWidth="1"/>
    <col min="3" max="3" width="6.421875" style="9" customWidth="1"/>
    <col min="4" max="4" width="53.8515625" style="9" customWidth="1"/>
    <col min="5" max="5" width="15.28125" style="9" customWidth="1"/>
    <col min="6" max="6" width="14.00390625" style="9" customWidth="1"/>
    <col min="7" max="7" width="14.28125" style="9" customWidth="1"/>
    <col min="8" max="8" width="7.8515625" style="9" customWidth="1"/>
    <col min="9" max="16384" width="9.00390625" style="9" customWidth="1"/>
  </cols>
  <sheetData>
    <row r="1" s="5" customFormat="1" ht="12.75">
      <c r="A1" s="10" t="s">
        <v>254</v>
      </c>
    </row>
    <row r="2" spans="1:4" s="5" customFormat="1" ht="12.75">
      <c r="A2" s="412"/>
      <c r="C2" s="412"/>
      <c r="D2" s="10" t="s">
        <v>255</v>
      </c>
    </row>
    <row r="3" spans="1:7" s="5" customFormat="1" ht="12.75">
      <c r="A3" s="6"/>
      <c r="G3" s="413" t="s">
        <v>256</v>
      </c>
    </row>
    <row r="4" ht="10.5">
      <c r="A4" s="120" t="s">
        <v>257</v>
      </c>
    </row>
    <row r="5" spans="1:9" s="201" customFormat="1" ht="48" customHeight="1">
      <c r="A5" s="393" t="s">
        <v>1</v>
      </c>
      <c r="B5" s="393" t="s">
        <v>258</v>
      </c>
      <c r="C5" s="393" t="s">
        <v>2</v>
      </c>
      <c r="D5" s="393" t="s">
        <v>259</v>
      </c>
      <c r="E5" s="393" t="s">
        <v>532</v>
      </c>
      <c r="F5" s="393" t="s">
        <v>4</v>
      </c>
      <c r="G5" s="393" t="s">
        <v>5</v>
      </c>
      <c r="H5" s="393" t="s">
        <v>160</v>
      </c>
      <c r="I5" s="85"/>
    </row>
    <row r="6" spans="1:8" ht="10.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</row>
    <row r="7" spans="1:8" ht="33.75" customHeight="1">
      <c r="A7" s="87" t="s">
        <v>7</v>
      </c>
      <c r="B7" s="87"/>
      <c r="C7" s="87"/>
      <c r="D7" s="143" t="s">
        <v>260</v>
      </c>
      <c r="E7" s="146">
        <f aca="true" t="shared" si="0" ref="E7:G8">SUM(E8)</f>
        <v>0</v>
      </c>
      <c r="F7" s="146">
        <f t="shared" si="0"/>
        <v>21826.99</v>
      </c>
      <c r="G7" s="146">
        <f t="shared" si="0"/>
        <v>21826.99</v>
      </c>
      <c r="H7" s="140">
        <f aca="true" t="shared" si="1" ref="H7:H33">G7/F7*100</f>
        <v>100</v>
      </c>
    </row>
    <row r="8" spans="1:8" ht="33.75" customHeight="1">
      <c r="A8" s="133"/>
      <c r="B8" s="133" t="s">
        <v>9</v>
      </c>
      <c r="C8" s="133"/>
      <c r="D8" s="92" t="s">
        <v>10</v>
      </c>
      <c r="E8" s="135">
        <f t="shared" si="0"/>
        <v>0</v>
      </c>
      <c r="F8" s="135">
        <f t="shared" si="0"/>
        <v>21826.99</v>
      </c>
      <c r="G8" s="135">
        <f t="shared" si="0"/>
        <v>21826.99</v>
      </c>
      <c r="H8" s="140">
        <f t="shared" si="1"/>
        <v>100</v>
      </c>
    </row>
    <row r="9" spans="1:8" ht="50.25" customHeight="1">
      <c r="A9" s="133"/>
      <c r="B9" s="133"/>
      <c r="C9" s="133">
        <v>2010</v>
      </c>
      <c r="D9" s="92" t="s">
        <v>261</v>
      </c>
      <c r="E9" s="135">
        <v>0</v>
      </c>
      <c r="F9" s="135">
        <v>21826.99</v>
      </c>
      <c r="G9" s="394">
        <v>21826.99</v>
      </c>
      <c r="H9" s="140">
        <f t="shared" si="1"/>
        <v>100</v>
      </c>
    </row>
    <row r="10" spans="1:8" ht="30.75" customHeight="1">
      <c r="A10" s="87">
        <v>750</v>
      </c>
      <c r="B10" s="87"/>
      <c r="C10" s="87"/>
      <c r="D10" s="143" t="s">
        <v>39</v>
      </c>
      <c r="E10" s="146">
        <f aca="true" t="shared" si="2" ref="E10:G11">SUM(E11)</f>
        <v>335244</v>
      </c>
      <c r="F10" s="146">
        <f t="shared" si="2"/>
        <v>335244</v>
      </c>
      <c r="G10" s="146">
        <f t="shared" si="2"/>
        <v>335244</v>
      </c>
      <c r="H10" s="140">
        <f t="shared" si="1"/>
        <v>100</v>
      </c>
    </row>
    <row r="11" spans="1:8" ht="26.25" customHeight="1">
      <c r="A11" s="133"/>
      <c r="B11" s="133">
        <v>75011</v>
      </c>
      <c r="C11" s="133"/>
      <c r="D11" s="92" t="s">
        <v>40</v>
      </c>
      <c r="E11" s="135">
        <f t="shared" si="2"/>
        <v>335244</v>
      </c>
      <c r="F11" s="135">
        <f t="shared" si="2"/>
        <v>335244</v>
      </c>
      <c r="G11" s="135">
        <f t="shared" si="2"/>
        <v>335244</v>
      </c>
      <c r="H11" s="140">
        <f t="shared" si="1"/>
        <v>100</v>
      </c>
    </row>
    <row r="12" spans="1:8" ht="54.75" customHeight="1">
      <c r="A12" s="133"/>
      <c r="B12" s="133"/>
      <c r="C12" s="133">
        <v>2010</v>
      </c>
      <c r="D12" s="92" t="s">
        <v>261</v>
      </c>
      <c r="E12" s="135">
        <v>335244</v>
      </c>
      <c r="F12" s="135">
        <v>335244</v>
      </c>
      <c r="G12" s="394">
        <v>335244</v>
      </c>
      <c r="H12" s="140">
        <f t="shared" si="1"/>
        <v>100</v>
      </c>
    </row>
    <row r="13" spans="1:8" ht="42" customHeight="1">
      <c r="A13" s="87">
        <v>751</v>
      </c>
      <c r="B13" s="87"/>
      <c r="C13" s="87"/>
      <c r="D13" s="143" t="s">
        <v>46</v>
      </c>
      <c r="E13" s="146">
        <f aca="true" t="shared" si="3" ref="E13:G14">SUM(E14)</f>
        <v>10407</v>
      </c>
      <c r="F13" s="146">
        <f t="shared" si="3"/>
        <v>10407</v>
      </c>
      <c r="G13" s="146">
        <f t="shared" si="3"/>
        <v>10407</v>
      </c>
      <c r="H13" s="140">
        <f t="shared" si="1"/>
        <v>100</v>
      </c>
    </row>
    <row r="14" spans="1:8" ht="39.75" customHeight="1">
      <c r="A14" s="133"/>
      <c r="B14" s="133">
        <v>75101</v>
      </c>
      <c r="C14" s="133"/>
      <c r="D14" s="92" t="s">
        <v>262</v>
      </c>
      <c r="E14" s="135">
        <f t="shared" si="3"/>
        <v>10407</v>
      </c>
      <c r="F14" s="135">
        <f t="shared" si="3"/>
        <v>10407</v>
      </c>
      <c r="G14" s="135">
        <f t="shared" si="3"/>
        <v>10407</v>
      </c>
      <c r="H14" s="140">
        <f t="shared" si="1"/>
        <v>100</v>
      </c>
    </row>
    <row r="15" spans="1:8" ht="51" customHeight="1">
      <c r="A15" s="133"/>
      <c r="B15" s="133"/>
      <c r="C15" s="133">
        <v>2010</v>
      </c>
      <c r="D15" s="92" t="s">
        <v>261</v>
      </c>
      <c r="E15" s="135">
        <v>10407</v>
      </c>
      <c r="F15" s="135">
        <v>10407</v>
      </c>
      <c r="G15" s="135">
        <v>10407</v>
      </c>
      <c r="H15" s="140">
        <f t="shared" si="1"/>
        <v>100</v>
      </c>
    </row>
    <row r="16" spans="1:8" s="84" customFormat="1" ht="33" customHeight="1">
      <c r="A16" s="87">
        <v>752</v>
      </c>
      <c r="B16" s="87"/>
      <c r="C16" s="87"/>
      <c r="D16" s="143" t="s">
        <v>382</v>
      </c>
      <c r="E16" s="146">
        <f aca="true" t="shared" si="4" ref="E16:G17">SUM(E17)</f>
        <v>600</v>
      </c>
      <c r="F16" s="146">
        <f t="shared" si="4"/>
        <v>600</v>
      </c>
      <c r="G16" s="146">
        <f t="shared" si="4"/>
        <v>600</v>
      </c>
      <c r="H16" s="140">
        <f t="shared" si="1"/>
        <v>100</v>
      </c>
    </row>
    <row r="17" spans="1:8" ht="33" customHeight="1">
      <c r="A17" s="133"/>
      <c r="B17" s="133">
        <v>75212</v>
      </c>
      <c r="C17" s="133"/>
      <c r="D17" s="92" t="s">
        <v>383</v>
      </c>
      <c r="E17" s="135">
        <f t="shared" si="4"/>
        <v>600</v>
      </c>
      <c r="F17" s="135">
        <f t="shared" si="4"/>
        <v>600</v>
      </c>
      <c r="G17" s="135">
        <f t="shared" si="4"/>
        <v>600</v>
      </c>
      <c r="H17" s="140">
        <f t="shared" si="1"/>
        <v>100</v>
      </c>
    </row>
    <row r="18" spans="1:8" ht="54" customHeight="1">
      <c r="A18" s="133"/>
      <c r="B18" s="133"/>
      <c r="C18" s="133"/>
      <c r="D18" s="92" t="s">
        <v>261</v>
      </c>
      <c r="E18" s="135">
        <v>600</v>
      </c>
      <c r="F18" s="135">
        <v>600</v>
      </c>
      <c r="G18" s="135">
        <v>600</v>
      </c>
      <c r="H18" s="140">
        <f t="shared" si="1"/>
        <v>100</v>
      </c>
    </row>
    <row r="19" spans="1:8" ht="40.5" customHeight="1">
      <c r="A19" s="87">
        <v>754</v>
      </c>
      <c r="B19" s="87"/>
      <c r="C19" s="87"/>
      <c r="D19" s="143" t="s">
        <v>48</v>
      </c>
      <c r="E19" s="146">
        <f>SUM(E20)</f>
        <v>1000</v>
      </c>
      <c r="F19" s="146">
        <f>SUM(F20)</f>
        <v>1000</v>
      </c>
      <c r="G19" s="146">
        <f>SUM(G20)</f>
        <v>1000</v>
      </c>
      <c r="H19" s="140">
        <f t="shared" si="1"/>
        <v>100</v>
      </c>
    </row>
    <row r="20" spans="1:8" ht="30" customHeight="1">
      <c r="A20" s="133"/>
      <c r="B20" s="133">
        <v>75414</v>
      </c>
      <c r="C20" s="133"/>
      <c r="D20" s="92" t="s">
        <v>49</v>
      </c>
      <c r="E20" s="135">
        <f>SUM(E21:E21)</f>
        <v>1000</v>
      </c>
      <c r="F20" s="135">
        <f>SUM(F21:F21)</f>
        <v>1000</v>
      </c>
      <c r="G20" s="135">
        <f>SUM(G21:G21)</f>
        <v>1000</v>
      </c>
      <c r="H20" s="140">
        <f t="shared" si="1"/>
        <v>100</v>
      </c>
    </row>
    <row r="21" spans="1:8" ht="54" customHeight="1">
      <c r="A21" s="133"/>
      <c r="B21" s="92"/>
      <c r="C21" s="133">
        <v>2010</v>
      </c>
      <c r="D21" s="92" t="s">
        <v>261</v>
      </c>
      <c r="E21" s="135">
        <v>1000</v>
      </c>
      <c r="F21" s="135">
        <v>1000</v>
      </c>
      <c r="G21" s="135">
        <v>1000</v>
      </c>
      <c r="H21" s="140">
        <f t="shared" si="1"/>
        <v>100</v>
      </c>
    </row>
    <row r="22" spans="1:8" ht="30" customHeight="1">
      <c r="A22" s="87">
        <v>852</v>
      </c>
      <c r="B22" s="87"/>
      <c r="C22" s="87"/>
      <c r="D22" s="143" t="s">
        <v>99</v>
      </c>
      <c r="E22" s="146">
        <f>SUM(E23,E25,E27,E29,E31)</f>
        <v>10350800</v>
      </c>
      <c r="F22" s="146">
        <f>SUM(F23,F25,F27,F29,F31)</f>
        <v>10814084</v>
      </c>
      <c r="G22" s="146">
        <f>SUM(G23,G25,G27,G29,G31)</f>
        <v>10584553.84</v>
      </c>
      <c r="H22" s="140">
        <f t="shared" si="1"/>
        <v>97.8774886527606</v>
      </c>
    </row>
    <row r="23" spans="1:8" ht="47.25" customHeight="1">
      <c r="A23" s="133"/>
      <c r="B23" s="133">
        <v>85212</v>
      </c>
      <c r="C23" s="133"/>
      <c r="D23" s="92" t="s">
        <v>346</v>
      </c>
      <c r="E23" s="135">
        <f>SUM(E24:E24)</f>
        <v>10161000</v>
      </c>
      <c r="F23" s="135">
        <f>SUM(F24:F24)</f>
        <v>10420000</v>
      </c>
      <c r="G23" s="135">
        <f>SUM(G24:G24)</f>
        <v>10194061.49</v>
      </c>
      <c r="H23" s="140">
        <f t="shared" si="1"/>
        <v>97.83168416506717</v>
      </c>
    </row>
    <row r="24" spans="1:8" ht="50.25" customHeight="1">
      <c r="A24" s="87"/>
      <c r="B24" s="87"/>
      <c r="C24" s="133">
        <v>2010</v>
      </c>
      <c r="D24" s="92" t="s">
        <v>261</v>
      </c>
      <c r="E24" s="135">
        <v>10161000</v>
      </c>
      <c r="F24" s="135">
        <v>10420000</v>
      </c>
      <c r="G24" s="394">
        <v>10194061.49</v>
      </c>
      <c r="H24" s="140">
        <f t="shared" si="1"/>
        <v>97.83168416506717</v>
      </c>
    </row>
    <row r="25" spans="1:8" ht="60.75" customHeight="1">
      <c r="A25" s="133"/>
      <c r="B25" s="133">
        <v>85213</v>
      </c>
      <c r="C25" s="133"/>
      <c r="D25" s="92" t="s">
        <v>347</v>
      </c>
      <c r="E25" s="135">
        <f>SUM(E26)</f>
        <v>56800</v>
      </c>
      <c r="F25" s="135">
        <f>SUM(F26)</f>
        <v>60400</v>
      </c>
      <c r="G25" s="135">
        <f>SUM(G26)</f>
        <v>57823.09</v>
      </c>
      <c r="H25" s="140">
        <f t="shared" si="1"/>
        <v>95.73359271523178</v>
      </c>
    </row>
    <row r="26" spans="1:8" ht="54" customHeight="1">
      <c r="A26" s="87"/>
      <c r="B26" s="87"/>
      <c r="C26" s="133">
        <v>2010</v>
      </c>
      <c r="D26" s="92" t="s">
        <v>261</v>
      </c>
      <c r="E26" s="135">
        <v>56800</v>
      </c>
      <c r="F26" s="135">
        <v>60400</v>
      </c>
      <c r="G26" s="394">
        <v>57823.09</v>
      </c>
      <c r="H26" s="140">
        <f t="shared" si="1"/>
        <v>95.73359271523178</v>
      </c>
    </row>
    <row r="27" spans="1:8" ht="34.5" customHeight="1">
      <c r="A27" s="87"/>
      <c r="B27" s="133">
        <v>85219</v>
      </c>
      <c r="C27" s="133"/>
      <c r="D27" s="92" t="s">
        <v>102</v>
      </c>
      <c r="E27" s="135">
        <f>SUM(E28)</f>
        <v>0</v>
      </c>
      <c r="F27" s="135">
        <f>SUM(F28)</f>
        <v>38990</v>
      </c>
      <c r="G27" s="135">
        <f>SUM(G28)</f>
        <v>38505.26</v>
      </c>
      <c r="H27" s="140">
        <f t="shared" si="1"/>
        <v>98.75675814311361</v>
      </c>
    </row>
    <row r="28" spans="1:8" ht="56.25" customHeight="1">
      <c r="A28" s="87"/>
      <c r="B28" s="87"/>
      <c r="C28" s="133">
        <v>2010</v>
      </c>
      <c r="D28" s="92" t="s">
        <v>261</v>
      </c>
      <c r="E28" s="135">
        <v>0</v>
      </c>
      <c r="F28" s="135">
        <v>38990</v>
      </c>
      <c r="G28" s="394">
        <v>38505.26</v>
      </c>
      <c r="H28" s="140">
        <f t="shared" si="1"/>
        <v>98.75675814311361</v>
      </c>
    </row>
    <row r="29" spans="1:8" ht="36" customHeight="1">
      <c r="A29" s="133"/>
      <c r="B29" s="133">
        <v>85228</v>
      </c>
      <c r="C29" s="133"/>
      <c r="D29" s="92" t="s">
        <v>103</v>
      </c>
      <c r="E29" s="135">
        <f>SUM(E30)</f>
        <v>133000</v>
      </c>
      <c r="F29" s="135">
        <f>SUM(F30)</f>
        <v>68000</v>
      </c>
      <c r="G29" s="135">
        <f>SUM(G30)</f>
        <v>67470</v>
      </c>
      <c r="H29" s="140">
        <f t="shared" si="1"/>
        <v>99.22058823529412</v>
      </c>
    </row>
    <row r="30" spans="1:8" ht="51.75" customHeight="1">
      <c r="A30" s="133"/>
      <c r="B30" s="133"/>
      <c r="C30" s="133">
        <v>2010</v>
      </c>
      <c r="D30" s="92" t="s">
        <v>261</v>
      </c>
      <c r="E30" s="135">
        <v>133000</v>
      </c>
      <c r="F30" s="135">
        <v>68000</v>
      </c>
      <c r="G30" s="394">
        <v>67470</v>
      </c>
      <c r="H30" s="140">
        <f t="shared" si="1"/>
        <v>99.22058823529412</v>
      </c>
    </row>
    <row r="31" spans="1:8" ht="35.25" customHeight="1">
      <c r="A31" s="133"/>
      <c r="B31" s="133">
        <v>85295</v>
      </c>
      <c r="C31" s="133"/>
      <c r="D31" s="92" t="s">
        <v>10</v>
      </c>
      <c r="E31" s="135">
        <f>SUM(E32)</f>
        <v>0</v>
      </c>
      <c r="F31" s="135">
        <f>SUM(F32)</f>
        <v>226694</v>
      </c>
      <c r="G31" s="135">
        <f>SUM(G32)</f>
        <v>226694</v>
      </c>
      <c r="H31" s="140">
        <f t="shared" si="1"/>
        <v>100</v>
      </c>
    </row>
    <row r="32" spans="1:8" ht="46.5" customHeight="1">
      <c r="A32" s="133"/>
      <c r="B32" s="133"/>
      <c r="C32" s="133">
        <v>2010</v>
      </c>
      <c r="D32" s="92" t="s">
        <v>261</v>
      </c>
      <c r="E32" s="135">
        <v>0</v>
      </c>
      <c r="F32" s="135">
        <v>226694</v>
      </c>
      <c r="G32" s="394">
        <v>226694</v>
      </c>
      <c r="H32" s="140">
        <f t="shared" si="1"/>
        <v>100</v>
      </c>
    </row>
    <row r="33" spans="1:8" ht="32.25" customHeight="1">
      <c r="A33" s="395"/>
      <c r="B33" s="396"/>
      <c r="C33" s="396"/>
      <c r="D33" s="397" t="s">
        <v>263</v>
      </c>
      <c r="E33" s="398">
        <f>SUM(E22,E19,E16,E13,E10,E7)</f>
        <v>10698051</v>
      </c>
      <c r="F33" s="398">
        <f>SUM(F22,F19,F16,F13,F10,F7)</f>
        <v>11183161.99</v>
      </c>
      <c r="G33" s="398">
        <f>SUM(G22,G19,G16,G13,G10,G7)</f>
        <v>10953631.83</v>
      </c>
      <c r="H33" s="399">
        <f t="shared" si="1"/>
        <v>97.94753791275448</v>
      </c>
    </row>
    <row r="34" ht="23.25" customHeight="1"/>
    <row r="35" ht="23.25" customHeight="1"/>
    <row r="36" ht="23.25" customHeight="1"/>
    <row r="37" ht="23.25" customHeight="1"/>
    <row r="38" ht="23.25" customHeight="1"/>
    <row r="39" spans="1:8" ht="21.75" customHeight="1">
      <c r="A39" s="414" t="s">
        <v>264</v>
      </c>
      <c r="B39" s="400"/>
      <c r="C39" s="400"/>
      <c r="D39" s="400"/>
      <c r="E39" s="401"/>
      <c r="F39" s="401"/>
      <c r="G39" s="401"/>
      <c r="H39" s="400"/>
    </row>
    <row r="40" spans="1:8" ht="54.75" customHeight="1">
      <c r="A40" s="402" t="s">
        <v>1</v>
      </c>
      <c r="B40" s="402" t="s">
        <v>258</v>
      </c>
      <c r="C40" s="402" t="s">
        <v>2</v>
      </c>
      <c r="D40" s="402" t="s">
        <v>259</v>
      </c>
      <c r="E40" s="393" t="s">
        <v>532</v>
      </c>
      <c r="F40" s="402" t="s">
        <v>4</v>
      </c>
      <c r="G40" s="403" t="s">
        <v>5</v>
      </c>
      <c r="H40" s="402" t="s">
        <v>160</v>
      </c>
    </row>
    <row r="41" spans="1:8" ht="15.75" customHeight="1">
      <c r="A41" s="87">
        <v>1</v>
      </c>
      <c r="B41" s="87">
        <v>2</v>
      </c>
      <c r="C41" s="87">
        <v>3</v>
      </c>
      <c r="D41" s="87">
        <v>4</v>
      </c>
      <c r="E41" s="87">
        <v>5</v>
      </c>
      <c r="F41" s="87">
        <v>6</v>
      </c>
      <c r="G41" s="88"/>
      <c r="H41" s="87">
        <v>7</v>
      </c>
    </row>
    <row r="42" spans="1:8" ht="25.5" customHeight="1">
      <c r="A42" s="87" t="s">
        <v>7</v>
      </c>
      <c r="B42" s="87"/>
      <c r="C42" s="87"/>
      <c r="D42" s="143" t="s">
        <v>260</v>
      </c>
      <c r="E42" s="146">
        <f>SUM(E43)</f>
        <v>0</v>
      </c>
      <c r="F42" s="146">
        <f>SUM(F43)</f>
        <v>21826.989999999998</v>
      </c>
      <c r="G42" s="404">
        <f>SUM(G43)</f>
        <v>21826.989999999998</v>
      </c>
      <c r="H42" s="140">
        <f aca="true" t="shared" si="5" ref="H42:H75">G42/F42*100</f>
        <v>100</v>
      </c>
    </row>
    <row r="43" spans="1:8" ht="25.5" customHeight="1">
      <c r="A43" s="133"/>
      <c r="B43" s="133" t="s">
        <v>9</v>
      </c>
      <c r="C43" s="133"/>
      <c r="D43" s="92" t="s">
        <v>10</v>
      </c>
      <c r="E43" s="135">
        <f>SUM(E44:E45)</f>
        <v>0</v>
      </c>
      <c r="F43" s="135">
        <f>SUM(F44:F45)</f>
        <v>21826.989999999998</v>
      </c>
      <c r="G43" s="238">
        <f>SUM(G44:G45)</f>
        <v>21826.989999999998</v>
      </c>
      <c r="H43" s="140">
        <f t="shared" si="5"/>
        <v>100</v>
      </c>
    </row>
    <row r="44" spans="1:8" ht="27" customHeight="1">
      <c r="A44" s="133"/>
      <c r="B44" s="133"/>
      <c r="C44" s="133">
        <v>4170</v>
      </c>
      <c r="D44" s="92" t="s">
        <v>318</v>
      </c>
      <c r="E44" s="135">
        <v>0</v>
      </c>
      <c r="F44" s="135">
        <v>427.98</v>
      </c>
      <c r="G44" s="380">
        <v>427.98</v>
      </c>
      <c r="H44" s="140">
        <f t="shared" si="5"/>
        <v>100</v>
      </c>
    </row>
    <row r="45" spans="1:8" ht="25.5" customHeight="1">
      <c r="A45" s="133"/>
      <c r="B45" s="133"/>
      <c r="C45" s="133">
        <v>4430</v>
      </c>
      <c r="D45" s="92" t="s">
        <v>267</v>
      </c>
      <c r="E45" s="135">
        <v>0</v>
      </c>
      <c r="F45" s="135">
        <v>21399.01</v>
      </c>
      <c r="G45" s="394">
        <v>21399.01</v>
      </c>
      <c r="H45" s="140">
        <f t="shared" si="5"/>
        <v>100</v>
      </c>
    </row>
    <row r="46" spans="1:8" ht="25.5" customHeight="1">
      <c r="A46" s="87">
        <v>750</v>
      </c>
      <c r="B46" s="87"/>
      <c r="C46" s="87"/>
      <c r="D46" s="143" t="s">
        <v>39</v>
      </c>
      <c r="E46" s="146">
        <f>SUM(E47)</f>
        <v>335244</v>
      </c>
      <c r="F46" s="146">
        <f>SUM(F47)</f>
        <v>335244</v>
      </c>
      <c r="G46" s="146">
        <f>SUM(G47)</f>
        <v>335244</v>
      </c>
      <c r="H46" s="140">
        <f t="shared" si="5"/>
        <v>100</v>
      </c>
    </row>
    <row r="47" spans="1:8" ht="25.5" customHeight="1">
      <c r="A47" s="133"/>
      <c r="B47" s="133">
        <v>75011</v>
      </c>
      <c r="C47" s="133"/>
      <c r="D47" s="92" t="s">
        <v>40</v>
      </c>
      <c r="E47" s="135">
        <f>SUM(E48:E55)</f>
        <v>335244</v>
      </c>
      <c r="F47" s="135">
        <f>SUM(F48:F55)</f>
        <v>335244</v>
      </c>
      <c r="G47" s="238">
        <f>SUM(G48:G55)</f>
        <v>335244</v>
      </c>
      <c r="H47" s="140">
        <f t="shared" si="5"/>
        <v>100</v>
      </c>
    </row>
    <row r="48" spans="1:8" ht="25.5" customHeight="1">
      <c r="A48" s="133"/>
      <c r="B48" s="133"/>
      <c r="C48" s="133">
        <v>4010</v>
      </c>
      <c r="D48" s="92" t="s">
        <v>268</v>
      </c>
      <c r="E48" s="135">
        <v>242582</v>
      </c>
      <c r="F48" s="135">
        <v>242582</v>
      </c>
      <c r="G48" s="380">
        <v>242582</v>
      </c>
      <c r="H48" s="140">
        <f t="shared" si="5"/>
        <v>100</v>
      </c>
    </row>
    <row r="49" spans="1:8" ht="25.5" customHeight="1">
      <c r="A49" s="133"/>
      <c r="B49" s="133"/>
      <c r="C49" s="133">
        <v>4040</v>
      </c>
      <c r="D49" s="92" t="s">
        <v>269</v>
      </c>
      <c r="E49" s="135">
        <v>16986</v>
      </c>
      <c r="F49" s="135">
        <v>16986</v>
      </c>
      <c r="G49" s="380">
        <v>16986</v>
      </c>
      <c r="H49" s="140">
        <f t="shared" si="5"/>
        <v>100</v>
      </c>
    </row>
    <row r="50" spans="1:8" ht="25.5" customHeight="1">
      <c r="A50" s="133"/>
      <c r="B50" s="133"/>
      <c r="C50" s="133">
        <v>4110</v>
      </c>
      <c r="D50" s="92" t="s">
        <v>270</v>
      </c>
      <c r="E50" s="135">
        <v>44704</v>
      </c>
      <c r="F50" s="135">
        <v>44704</v>
      </c>
      <c r="G50" s="380">
        <v>44704</v>
      </c>
      <c r="H50" s="140">
        <f t="shared" si="5"/>
        <v>100</v>
      </c>
    </row>
    <row r="51" spans="1:8" ht="25.5" customHeight="1">
      <c r="A51" s="133"/>
      <c r="B51" s="133"/>
      <c r="C51" s="133">
        <v>4120</v>
      </c>
      <c r="D51" s="92" t="s">
        <v>271</v>
      </c>
      <c r="E51" s="135">
        <v>6373</v>
      </c>
      <c r="F51" s="135">
        <v>6373</v>
      </c>
      <c r="G51" s="380">
        <v>6373</v>
      </c>
      <c r="H51" s="140">
        <f t="shared" si="5"/>
        <v>100</v>
      </c>
    </row>
    <row r="52" spans="1:8" ht="25.5" customHeight="1">
      <c r="A52" s="133"/>
      <c r="B52" s="133"/>
      <c r="C52" s="133">
        <v>4210</v>
      </c>
      <c r="D52" s="92" t="s">
        <v>272</v>
      </c>
      <c r="E52" s="135">
        <v>11542</v>
      </c>
      <c r="F52" s="135">
        <v>11542</v>
      </c>
      <c r="G52" s="380">
        <v>11542</v>
      </c>
      <c r="H52" s="140">
        <f t="shared" si="5"/>
        <v>100</v>
      </c>
    </row>
    <row r="53" spans="1:8" ht="25.5" customHeight="1">
      <c r="A53" s="133"/>
      <c r="B53" s="133"/>
      <c r="C53" s="133">
        <v>4260</v>
      </c>
      <c r="D53" s="92" t="s">
        <v>273</v>
      </c>
      <c r="E53" s="135">
        <v>4723</v>
      </c>
      <c r="F53" s="135">
        <v>4723</v>
      </c>
      <c r="G53" s="380">
        <v>4723</v>
      </c>
      <c r="H53" s="140">
        <f t="shared" si="5"/>
        <v>100</v>
      </c>
    </row>
    <row r="54" spans="1:8" ht="25.5" customHeight="1">
      <c r="A54" s="133"/>
      <c r="B54" s="133"/>
      <c r="C54" s="133">
        <v>4270</v>
      </c>
      <c r="D54" s="92" t="s">
        <v>274</v>
      </c>
      <c r="E54" s="135">
        <v>1754</v>
      </c>
      <c r="F54" s="135">
        <v>1754</v>
      </c>
      <c r="G54" s="380">
        <v>1754</v>
      </c>
      <c r="H54" s="140">
        <f t="shared" si="5"/>
        <v>100</v>
      </c>
    </row>
    <row r="55" spans="1:8" ht="25.5" customHeight="1">
      <c r="A55" s="133"/>
      <c r="B55" s="133"/>
      <c r="C55" s="133">
        <v>4300</v>
      </c>
      <c r="D55" s="92" t="s">
        <v>266</v>
      </c>
      <c r="E55" s="135">
        <v>6580</v>
      </c>
      <c r="F55" s="135">
        <v>6580</v>
      </c>
      <c r="G55" s="380">
        <v>6580</v>
      </c>
      <c r="H55" s="140">
        <f t="shared" si="5"/>
        <v>100</v>
      </c>
    </row>
    <row r="56" spans="1:8" ht="44.25" customHeight="1">
      <c r="A56" s="87">
        <v>751</v>
      </c>
      <c r="B56" s="87"/>
      <c r="C56" s="87"/>
      <c r="D56" s="143" t="s">
        <v>46</v>
      </c>
      <c r="E56" s="146">
        <f>SUM(E57)</f>
        <v>10407</v>
      </c>
      <c r="F56" s="146">
        <f>SUM(F57)</f>
        <v>10407</v>
      </c>
      <c r="G56" s="146">
        <f>SUM(G57)</f>
        <v>10407</v>
      </c>
      <c r="H56" s="140">
        <f t="shared" si="5"/>
        <v>100</v>
      </c>
    </row>
    <row r="57" spans="1:8" ht="35.25" customHeight="1">
      <c r="A57" s="133"/>
      <c r="B57" s="133">
        <v>75101</v>
      </c>
      <c r="C57" s="133"/>
      <c r="D57" s="92" t="s">
        <v>262</v>
      </c>
      <c r="E57" s="135">
        <f>SUM(E58:E62)</f>
        <v>10407</v>
      </c>
      <c r="F57" s="135">
        <f>SUM(F58:F62)</f>
        <v>10407</v>
      </c>
      <c r="G57" s="135">
        <f>SUM(G58:G62)</f>
        <v>10407</v>
      </c>
      <c r="H57" s="140">
        <f t="shared" si="5"/>
        <v>100</v>
      </c>
    </row>
    <row r="58" spans="1:8" ht="25.5" customHeight="1">
      <c r="A58" s="133"/>
      <c r="B58" s="133"/>
      <c r="C58" s="133">
        <v>4210</v>
      </c>
      <c r="D58" s="92" t="s">
        <v>272</v>
      </c>
      <c r="E58" s="135">
        <v>4500</v>
      </c>
      <c r="F58" s="135">
        <v>4500</v>
      </c>
      <c r="G58" s="380">
        <v>4500</v>
      </c>
      <c r="H58" s="140">
        <f t="shared" si="5"/>
        <v>100</v>
      </c>
    </row>
    <row r="59" spans="1:8" ht="25.5" customHeight="1">
      <c r="A59" s="133"/>
      <c r="B59" s="133"/>
      <c r="C59" s="133">
        <v>4260</v>
      </c>
      <c r="D59" s="92" t="s">
        <v>273</v>
      </c>
      <c r="E59" s="135">
        <v>2200</v>
      </c>
      <c r="F59" s="135">
        <v>2200</v>
      </c>
      <c r="G59" s="380">
        <v>2200</v>
      </c>
      <c r="H59" s="140">
        <f t="shared" si="5"/>
        <v>100</v>
      </c>
    </row>
    <row r="60" spans="1:8" ht="25.5" customHeight="1">
      <c r="A60" s="133"/>
      <c r="B60" s="133"/>
      <c r="C60" s="133">
        <v>4270</v>
      </c>
      <c r="D60" s="92" t="s">
        <v>274</v>
      </c>
      <c r="E60" s="135">
        <v>707</v>
      </c>
      <c r="F60" s="135">
        <v>707</v>
      </c>
      <c r="G60" s="380">
        <v>707</v>
      </c>
      <c r="H60" s="140">
        <f t="shared" si="5"/>
        <v>100</v>
      </c>
    </row>
    <row r="61" spans="1:8" ht="25.5" customHeight="1">
      <c r="A61" s="133"/>
      <c r="B61" s="133"/>
      <c r="C61" s="133">
        <v>4300</v>
      </c>
      <c r="D61" s="92" t="s">
        <v>266</v>
      </c>
      <c r="E61" s="135">
        <v>1300</v>
      </c>
      <c r="F61" s="135">
        <v>1300</v>
      </c>
      <c r="G61" s="380">
        <v>1300</v>
      </c>
      <c r="H61" s="140">
        <f t="shared" si="5"/>
        <v>100</v>
      </c>
    </row>
    <row r="62" spans="1:8" ht="38.25" customHeight="1">
      <c r="A62" s="133"/>
      <c r="B62" s="133"/>
      <c r="C62" s="133">
        <v>4370</v>
      </c>
      <c r="D62" s="92" t="s">
        <v>404</v>
      </c>
      <c r="E62" s="135">
        <v>1700</v>
      </c>
      <c r="F62" s="135">
        <v>1700</v>
      </c>
      <c r="G62" s="380">
        <v>1700</v>
      </c>
      <c r="H62" s="140">
        <f t="shared" si="5"/>
        <v>100</v>
      </c>
    </row>
    <row r="63" spans="1:8" s="84" customFormat="1" ht="34.5" customHeight="1">
      <c r="A63" s="87">
        <v>752</v>
      </c>
      <c r="B63" s="87"/>
      <c r="C63" s="87"/>
      <c r="D63" s="143" t="s">
        <v>382</v>
      </c>
      <c r="E63" s="146">
        <f aca="true" t="shared" si="6" ref="E63:G64">SUM(E64)</f>
        <v>600</v>
      </c>
      <c r="F63" s="146">
        <f t="shared" si="6"/>
        <v>600</v>
      </c>
      <c r="G63" s="146">
        <f t="shared" si="6"/>
        <v>600</v>
      </c>
      <c r="H63" s="140">
        <f t="shared" si="5"/>
        <v>100</v>
      </c>
    </row>
    <row r="64" spans="1:8" ht="32.25" customHeight="1">
      <c r="A64" s="133"/>
      <c r="B64" s="133">
        <v>75212</v>
      </c>
      <c r="C64" s="133"/>
      <c r="D64" s="92" t="s">
        <v>383</v>
      </c>
      <c r="E64" s="135">
        <f t="shared" si="6"/>
        <v>600</v>
      </c>
      <c r="F64" s="135">
        <f t="shared" si="6"/>
        <v>600</v>
      </c>
      <c r="G64" s="135">
        <f t="shared" si="6"/>
        <v>600</v>
      </c>
      <c r="H64" s="140">
        <f t="shared" si="5"/>
        <v>100</v>
      </c>
    </row>
    <row r="65" spans="1:8" ht="31.5" customHeight="1">
      <c r="A65" s="133"/>
      <c r="B65" s="133"/>
      <c r="C65" s="133">
        <v>4210</v>
      </c>
      <c r="D65" s="92" t="s">
        <v>272</v>
      </c>
      <c r="E65" s="135">
        <v>600</v>
      </c>
      <c r="F65" s="135">
        <v>600</v>
      </c>
      <c r="G65" s="238">
        <v>600</v>
      </c>
      <c r="H65" s="140">
        <f t="shared" si="5"/>
        <v>100</v>
      </c>
    </row>
    <row r="66" spans="1:8" ht="29.25" customHeight="1">
      <c r="A66" s="87">
        <v>754</v>
      </c>
      <c r="B66" s="87"/>
      <c r="C66" s="87"/>
      <c r="D66" s="143" t="s">
        <v>48</v>
      </c>
      <c r="E66" s="146">
        <f>SUM(E67)</f>
        <v>1000</v>
      </c>
      <c r="F66" s="146">
        <f>SUM(F67)</f>
        <v>1000</v>
      </c>
      <c r="G66" s="404">
        <f>SUM(G67)</f>
        <v>1000</v>
      </c>
      <c r="H66" s="140">
        <f t="shared" si="5"/>
        <v>100</v>
      </c>
    </row>
    <row r="67" spans="1:8" ht="29.25" customHeight="1">
      <c r="A67" s="133"/>
      <c r="B67" s="133">
        <v>75414</v>
      </c>
      <c r="C67" s="133"/>
      <c r="D67" s="92" t="s">
        <v>49</v>
      </c>
      <c r="E67" s="135">
        <f>SUM(E68:E68)</f>
        <v>1000</v>
      </c>
      <c r="F67" s="135">
        <f>SUM(F68:F68)</f>
        <v>1000</v>
      </c>
      <c r="G67" s="238">
        <f>SUM(G68:G68)</f>
        <v>1000</v>
      </c>
      <c r="H67" s="140">
        <f t="shared" si="5"/>
        <v>100</v>
      </c>
    </row>
    <row r="68" spans="1:8" ht="25.5" customHeight="1">
      <c r="A68" s="133"/>
      <c r="B68" s="133"/>
      <c r="C68" s="133">
        <v>4210</v>
      </c>
      <c r="D68" s="92" t="s">
        <v>272</v>
      </c>
      <c r="E68" s="135">
        <v>1000</v>
      </c>
      <c r="F68" s="135">
        <v>1000</v>
      </c>
      <c r="G68" s="238">
        <v>1000</v>
      </c>
      <c r="H68" s="140">
        <f t="shared" si="5"/>
        <v>100</v>
      </c>
    </row>
    <row r="69" spans="1:8" ht="25.5" customHeight="1">
      <c r="A69" s="87">
        <v>852</v>
      </c>
      <c r="B69" s="87"/>
      <c r="C69" s="87"/>
      <c r="D69" s="143" t="s">
        <v>99</v>
      </c>
      <c r="E69" s="146">
        <f>SUM(E70,E76,E78,E81,E83)</f>
        <v>10350800</v>
      </c>
      <c r="F69" s="146">
        <f>SUM(F70,F76,F78,F81,F83)</f>
        <v>10814084</v>
      </c>
      <c r="G69" s="146">
        <f>SUM(G70,G76,G78,G81,G83)</f>
        <v>10584553.840000002</v>
      </c>
      <c r="H69" s="140">
        <f t="shared" si="5"/>
        <v>97.87748865276062</v>
      </c>
    </row>
    <row r="70" spans="1:8" ht="48" customHeight="1">
      <c r="A70" s="133"/>
      <c r="B70" s="133">
        <v>85212</v>
      </c>
      <c r="C70" s="133"/>
      <c r="D70" s="92" t="s">
        <v>346</v>
      </c>
      <c r="E70" s="135">
        <f>SUM(E71:E75)</f>
        <v>10161000</v>
      </c>
      <c r="F70" s="135">
        <f>SUM(F71:F75)</f>
        <v>10420000</v>
      </c>
      <c r="G70" s="135">
        <f>SUM(G71:G75)</f>
        <v>10194061.490000002</v>
      </c>
      <c r="H70" s="140">
        <f t="shared" si="5"/>
        <v>97.8316841650672</v>
      </c>
    </row>
    <row r="71" spans="1:8" ht="32.25" customHeight="1">
      <c r="A71" s="133"/>
      <c r="B71" s="133"/>
      <c r="C71" s="133">
        <v>3110</v>
      </c>
      <c r="D71" s="92" t="s">
        <v>276</v>
      </c>
      <c r="E71" s="135">
        <v>9667093</v>
      </c>
      <c r="F71" s="135">
        <v>9849223</v>
      </c>
      <c r="G71" s="380">
        <v>9628787.64</v>
      </c>
      <c r="H71" s="140">
        <f t="shared" si="5"/>
        <v>97.76190101493286</v>
      </c>
    </row>
    <row r="72" spans="1:8" ht="32.25" customHeight="1">
      <c r="A72" s="133"/>
      <c r="B72" s="133"/>
      <c r="C72" s="133">
        <v>4010</v>
      </c>
      <c r="D72" s="92" t="s">
        <v>268</v>
      </c>
      <c r="E72" s="135">
        <v>291450</v>
      </c>
      <c r="F72" s="135">
        <v>293990</v>
      </c>
      <c r="G72" s="380">
        <v>292235.88</v>
      </c>
      <c r="H72" s="140">
        <f t="shared" si="5"/>
        <v>99.40334024966836</v>
      </c>
    </row>
    <row r="73" spans="1:8" ht="32.25" customHeight="1">
      <c r="A73" s="133"/>
      <c r="B73" s="133"/>
      <c r="C73" s="133">
        <v>4040</v>
      </c>
      <c r="D73" s="92" t="s">
        <v>269</v>
      </c>
      <c r="E73" s="135">
        <v>13380</v>
      </c>
      <c r="F73" s="135">
        <v>13380</v>
      </c>
      <c r="G73" s="380">
        <v>13380</v>
      </c>
      <c r="H73" s="140">
        <f t="shared" si="5"/>
        <v>100</v>
      </c>
    </row>
    <row r="74" spans="1:8" ht="32.25" customHeight="1">
      <c r="A74" s="133"/>
      <c r="B74" s="133"/>
      <c r="C74" s="133">
        <v>4110</v>
      </c>
      <c r="D74" s="92" t="s">
        <v>270</v>
      </c>
      <c r="E74" s="135">
        <v>189077</v>
      </c>
      <c r="F74" s="135">
        <v>263043</v>
      </c>
      <c r="G74" s="380">
        <v>259308</v>
      </c>
      <c r="H74" s="140">
        <f t="shared" si="5"/>
        <v>98.58008006295549</v>
      </c>
    </row>
    <row r="75" spans="1:8" ht="32.25" customHeight="1">
      <c r="A75" s="133"/>
      <c r="B75" s="133"/>
      <c r="C75" s="133">
        <v>4120</v>
      </c>
      <c r="D75" s="92" t="s">
        <v>271</v>
      </c>
      <c r="E75" s="135">
        <v>0</v>
      </c>
      <c r="F75" s="135">
        <v>364</v>
      </c>
      <c r="G75" s="380">
        <v>349.97</v>
      </c>
      <c r="H75" s="140">
        <f t="shared" si="5"/>
        <v>96.1456043956044</v>
      </c>
    </row>
    <row r="76" spans="1:8" ht="55.5" customHeight="1">
      <c r="A76" s="133"/>
      <c r="B76" s="133">
        <v>85213</v>
      </c>
      <c r="C76" s="133"/>
      <c r="D76" s="92" t="s">
        <v>347</v>
      </c>
      <c r="E76" s="135">
        <f>SUM(E77)</f>
        <v>56800</v>
      </c>
      <c r="F76" s="135">
        <f>SUM(F77)</f>
        <v>60400</v>
      </c>
      <c r="G76" s="238">
        <f>SUM(G77)</f>
        <v>57823.09</v>
      </c>
      <c r="H76" s="140">
        <f aca="true" t="shared" si="7" ref="H76:H86">G76/F76*100</f>
        <v>95.73359271523178</v>
      </c>
    </row>
    <row r="77" spans="1:8" ht="39" customHeight="1">
      <c r="A77" s="133"/>
      <c r="B77" s="133"/>
      <c r="C77" s="133">
        <v>4130</v>
      </c>
      <c r="D77" s="92" t="s">
        <v>277</v>
      </c>
      <c r="E77" s="135">
        <v>56800</v>
      </c>
      <c r="F77" s="135">
        <v>60400</v>
      </c>
      <c r="G77" s="394">
        <v>57823.09</v>
      </c>
      <c r="H77" s="140">
        <f t="shared" si="7"/>
        <v>95.73359271523178</v>
      </c>
    </row>
    <row r="78" spans="1:8" ht="33" customHeight="1">
      <c r="A78" s="133"/>
      <c r="B78" s="133">
        <v>85219</v>
      </c>
      <c r="C78" s="133"/>
      <c r="D78" s="92" t="s">
        <v>102</v>
      </c>
      <c r="E78" s="135">
        <f>SUM(E79:E80)</f>
        <v>0</v>
      </c>
      <c r="F78" s="135">
        <f>SUM(F79:F80)</f>
        <v>38990</v>
      </c>
      <c r="G78" s="135">
        <f>SUM(G79:G80)</f>
        <v>38505.26</v>
      </c>
      <c r="H78" s="140">
        <f t="shared" si="7"/>
        <v>98.75675814311361</v>
      </c>
    </row>
    <row r="79" spans="1:8" ht="39" customHeight="1">
      <c r="A79" s="133"/>
      <c r="B79" s="133"/>
      <c r="C79" s="133">
        <v>3110</v>
      </c>
      <c r="D79" s="92" t="s">
        <v>276</v>
      </c>
      <c r="E79" s="135">
        <v>0</v>
      </c>
      <c r="F79" s="135">
        <v>38443</v>
      </c>
      <c r="G79" s="380">
        <v>37958.26</v>
      </c>
      <c r="H79" s="140">
        <f t="shared" si="7"/>
        <v>98.7390682308873</v>
      </c>
    </row>
    <row r="80" spans="1:8" ht="30.75" customHeight="1">
      <c r="A80" s="133"/>
      <c r="B80" s="133"/>
      <c r="C80" s="133">
        <v>4210</v>
      </c>
      <c r="D80" s="92" t="s">
        <v>272</v>
      </c>
      <c r="E80" s="135">
        <v>0</v>
      </c>
      <c r="F80" s="135">
        <v>547</v>
      </c>
      <c r="G80" s="380">
        <v>547</v>
      </c>
      <c r="H80" s="140">
        <f t="shared" si="7"/>
        <v>100</v>
      </c>
    </row>
    <row r="81" spans="1:8" ht="34.5" customHeight="1">
      <c r="A81" s="133"/>
      <c r="B81" s="133">
        <v>85228</v>
      </c>
      <c r="C81" s="133"/>
      <c r="D81" s="92" t="s">
        <v>103</v>
      </c>
      <c r="E81" s="135">
        <f>SUM(E82)</f>
        <v>133000</v>
      </c>
      <c r="F81" s="135">
        <f>SUM(F82)</f>
        <v>68000</v>
      </c>
      <c r="G81" s="238">
        <f>SUM(G82)</f>
        <v>67470</v>
      </c>
      <c r="H81" s="140">
        <f t="shared" si="7"/>
        <v>99.22058823529412</v>
      </c>
    </row>
    <row r="82" spans="1:8" ht="30.75" customHeight="1">
      <c r="A82" s="133"/>
      <c r="B82" s="133"/>
      <c r="C82" s="133">
        <v>4300</v>
      </c>
      <c r="D82" s="92" t="s">
        <v>266</v>
      </c>
      <c r="E82" s="135">
        <v>133000</v>
      </c>
      <c r="F82" s="135">
        <v>68000</v>
      </c>
      <c r="G82" s="394">
        <v>67470</v>
      </c>
      <c r="H82" s="140">
        <f t="shared" si="7"/>
        <v>99.22058823529412</v>
      </c>
    </row>
    <row r="83" spans="1:8" ht="30.75" customHeight="1">
      <c r="A83" s="405"/>
      <c r="B83" s="133">
        <v>85295</v>
      </c>
      <c r="C83" s="133"/>
      <c r="D83" s="406" t="s">
        <v>10</v>
      </c>
      <c r="E83" s="135">
        <f>SUM(E84:E85)</f>
        <v>0</v>
      </c>
      <c r="F83" s="135">
        <f>SUM(F84:F85)</f>
        <v>226694</v>
      </c>
      <c r="G83" s="135">
        <f>SUM(G84:G85)</f>
        <v>226694</v>
      </c>
      <c r="H83" s="140">
        <f t="shared" si="7"/>
        <v>100</v>
      </c>
    </row>
    <row r="84" spans="1:8" ht="30.75" customHeight="1">
      <c r="A84" s="492"/>
      <c r="B84" s="493"/>
      <c r="C84" s="493">
        <v>3110</v>
      </c>
      <c r="D84" s="494" t="s">
        <v>276</v>
      </c>
      <c r="E84" s="495">
        <v>0</v>
      </c>
      <c r="F84" s="495">
        <v>220400</v>
      </c>
      <c r="G84" s="394">
        <v>220400</v>
      </c>
      <c r="H84" s="140">
        <f t="shared" si="7"/>
        <v>100</v>
      </c>
    </row>
    <row r="85" spans="1:8" ht="30.75" customHeight="1">
      <c r="A85" s="133"/>
      <c r="B85" s="133"/>
      <c r="C85" s="133">
        <v>4300</v>
      </c>
      <c r="D85" s="92" t="s">
        <v>266</v>
      </c>
      <c r="E85" s="135">
        <v>0</v>
      </c>
      <c r="F85" s="135">
        <v>6294</v>
      </c>
      <c r="G85" s="380">
        <v>6294</v>
      </c>
      <c r="H85" s="140">
        <f t="shared" si="7"/>
        <v>100</v>
      </c>
    </row>
    <row r="86" spans="1:8" ht="36.75" customHeight="1">
      <c r="A86" s="407"/>
      <c r="B86" s="408"/>
      <c r="C86" s="408"/>
      <c r="D86" s="409" t="s">
        <v>263</v>
      </c>
      <c r="E86" s="410">
        <f>SUM(E69,E66,E63,E56,E46,E42)</f>
        <v>10698051</v>
      </c>
      <c r="F86" s="410">
        <f>SUM(F69,F66,F63,F56,F46,F42)</f>
        <v>11183161.99</v>
      </c>
      <c r="G86" s="410">
        <f>SUM(G69,G66,G63,G56,G46,G42)</f>
        <v>10953631.830000002</v>
      </c>
      <c r="H86" s="411">
        <f t="shared" si="7"/>
        <v>97.94753791275451</v>
      </c>
    </row>
    <row r="87" spans="5:7" ht="10.5">
      <c r="E87" s="222"/>
      <c r="G87" s="369"/>
    </row>
    <row r="88" spans="5:7" ht="10.5">
      <c r="E88" s="222"/>
      <c r="G88" s="369"/>
    </row>
    <row r="89" spans="5:7" ht="10.5">
      <c r="E89" s="222"/>
      <c r="G89" s="369"/>
    </row>
    <row r="90" spans="5:7" ht="10.5">
      <c r="E90" s="222"/>
      <c r="G90" s="369"/>
    </row>
    <row r="91" spans="5:7" ht="10.5">
      <c r="E91" s="222"/>
      <c r="G91" s="369"/>
    </row>
    <row r="92" spans="5:7" ht="10.5">
      <c r="E92" s="222"/>
      <c r="G92" s="369"/>
    </row>
    <row r="93" spans="5:7" ht="10.5">
      <c r="E93" s="222"/>
      <c r="G93" s="369"/>
    </row>
    <row r="94" spans="5:7" ht="10.5">
      <c r="E94" s="222"/>
      <c r="G94" s="369"/>
    </row>
    <row r="95" spans="5:7" ht="10.5">
      <c r="E95" s="222"/>
      <c r="G95" s="369"/>
    </row>
    <row r="96" spans="5:7" ht="10.5">
      <c r="E96" s="222"/>
      <c r="G96" s="369"/>
    </row>
    <row r="97" spans="5:7" ht="10.5">
      <c r="E97" s="222"/>
      <c r="G97" s="369"/>
    </row>
    <row r="98" spans="5:7" ht="10.5">
      <c r="E98" s="222"/>
      <c r="G98" s="369"/>
    </row>
    <row r="99" spans="5:7" ht="10.5">
      <c r="E99" s="222"/>
      <c r="G99" s="369"/>
    </row>
    <row r="100" spans="5:7" ht="10.5">
      <c r="E100" s="222"/>
      <c r="G100" s="369"/>
    </row>
    <row r="101" spans="5:7" ht="10.5">
      <c r="E101" s="222"/>
      <c r="G101" s="369"/>
    </row>
    <row r="102" spans="5:7" ht="10.5">
      <c r="E102" s="222"/>
      <c r="G102" s="369"/>
    </row>
    <row r="103" spans="5:7" ht="10.5">
      <c r="E103" s="222"/>
      <c r="G103" s="369"/>
    </row>
    <row r="104" spans="5:7" ht="10.5">
      <c r="E104" s="222"/>
      <c r="G104" s="369"/>
    </row>
    <row r="105" spans="5:7" ht="10.5">
      <c r="E105" s="222"/>
      <c r="G105" s="369"/>
    </row>
    <row r="106" spans="5:7" ht="10.5">
      <c r="E106" s="222"/>
      <c r="G106" s="369"/>
    </row>
    <row r="107" spans="5:7" ht="10.5">
      <c r="E107" s="222"/>
      <c r="G107" s="369"/>
    </row>
    <row r="108" spans="5:7" ht="10.5">
      <c r="E108" s="222"/>
      <c r="G108" s="369"/>
    </row>
    <row r="109" spans="5:7" ht="10.5">
      <c r="E109" s="222"/>
      <c r="G109" s="369"/>
    </row>
    <row r="110" spans="5:7" ht="10.5">
      <c r="E110" s="222"/>
      <c r="G110" s="369"/>
    </row>
    <row r="111" spans="5:7" ht="10.5">
      <c r="E111" s="222"/>
      <c r="G111" s="369"/>
    </row>
    <row r="112" spans="5:7" ht="10.5">
      <c r="E112" s="222"/>
      <c r="G112" s="369"/>
    </row>
    <row r="113" spans="5:7" ht="10.5">
      <c r="E113" s="222"/>
      <c r="G113" s="369"/>
    </row>
    <row r="114" spans="5:7" ht="10.5">
      <c r="E114" s="222"/>
      <c r="G114" s="369"/>
    </row>
    <row r="115" spans="5:7" ht="10.5">
      <c r="E115" s="222"/>
      <c r="G115" s="369"/>
    </row>
    <row r="116" spans="5:7" ht="10.5">
      <c r="E116" s="222"/>
      <c r="G116" s="369"/>
    </row>
    <row r="117" spans="5:7" ht="10.5">
      <c r="E117" s="222"/>
      <c r="G117" s="369"/>
    </row>
    <row r="118" spans="5:7" ht="10.5">
      <c r="E118" s="222"/>
      <c r="G118" s="369"/>
    </row>
    <row r="119" spans="5:7" ht="10.5">
      <c r="E119" s="222"/>
      <c r="G119" s="369"/>
    </row>
    <row r="120" spans="5:7" ht="10.5">
      <c r="E120" s="222"/>
      <c r="G120" s="369"/>
    </row>
    <row r="121" spans="5:7" ht="10.5">
      <c r="E121" s="222"/>
      <c r="G121" s="369"/>
    </row>
    <row r="122" spans="5:7" ht="10.5">
      <c r="E122" s="222"/>
      <c r="G122" s="369"/>
    </row>
    <row r="123" spans="5:7" ht="10.5">
      <c r="E123" s="222"/>
      <c r="G123" s="369"/>
    </row>
    <row r="124" spans="5:7" ht="10.5">
      <c r="E124" s="222"/>
      <c r="G124" s="369"/>
    </row>
    <row r="125" spans="5:7" ht="10.5">
      <c r="E125" s="222"/>
      <c r="G125" s="369"/>
    </row>
    <row r="126" spans="5:7" ht="10.5">
      <c r="E126" s="222"/>
      <c r="G126" s="369"/>
    </row>
    <row r="127" spans="5:7" ht="10.5">
      <c r="E127" s="222"/>
      <c r="G127" s="370"/>
    </row>
    <row r="128" spans="5:7" ht="10.5">
      <c r="E128" s="222"/>
      <c r="G128" s="370"/>
    </row>
    <row r="129" ht="10.5">
      <c r="G129" s="370"/>
    </row>
    <row r="130" ht="10.5">
      <c r="G130" s="370"/>
    </row>
  </sheetData>
  <printOptions/>
  <pageMargins left="0.7875" right="0.7875" top="0.7875" bottom="1.025" header="0.5118055555555556" footer="0.7875"/>
  <pageSetup firstPageNumber="135" useFirstPageNumber="1" horizontalDpi="300" verticalDpi="3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"/>
    </sheetView>
  </sheetViews>
  <sheetFormatPr defaultColWidth="9.140625" defaultRowHeight="12.75"/>
  <cols>
    <col min="1" max="1" width="6.140625" style="3" customWidth="1"/>
    <col min="2" max="2" width="8.8515625" style="3" customWidth="1"/>
    <col min="3" max="3" width="34.8515625" style="3" customWidth="1"/>
    <col min="4" max="4" width="19.140625" style="3" customWidth="1"/>
    <col min="5" max="5" width="16.8515625" style="3" customWidth="1"/>
    <col min="6" max="6" width="13.8515625" style="3" customWidth="1"/>
    <col min="7" max="7" width="12.140625" style="3" customWidth="1"/>
    <col min="8" max="16384" width="9.00390625" style="3" customWidth="1"/>
  </cols>
  <sheetData>
    <row r="1" spans="1:6" s="14" customFormat="1" ht="15">
      <c r="A1" s="13" t="s">
        <v>536</v>
      </c>
      <c r="C1" s="20"/>
      <c r="D1" s="20"/>
      <c r="E1" s="20"/>
      <c r="F1" s="20"/>
    </row>
    <row r="2" spans="1:6" s="18" customFormat="1" ht="15">
      <c r="A2" s="13" t="s">
        <v>397</v>
      </c>
      <c r="D2" s="13"/>
      <c r="E2" s="13"/>
      <c r="F2" s="13"/>
    </row>
    <row r="3" ht="15">
      <c r="F3" s="15" t="s">
        <v>278</v>
      </c>
    </row>
    <row r="4" spans="1:7" ht="22.5" customHeight="1">
      <c r="A4" s="21"/>
      <c r="B4" s="22"/>
      <c r="C4" s="22"/>
      <c r="D4" s="23" t="s">
        <v>279</v>
      </c>
      <c r="E4" s="22"/>
      <c r="F4" s="22"/>
      <c r="G4" s="24"/>
    </row>
    <row r="5" spans="1:7" ht="10.5">
      <c r="A5" s="25" t="s">
        <v>1</v>
      </c>
      <c r="B5" s="25" t="s">
        <v>158</v>
      </c>
      <c r="C5" s="25" t="s">
        <v>3</v>
      </c>
      <c r="D5" s="26" t="s">
        <v>265</v>
      </c>
      <c r="E5" s="27"/>
      <c r="F5" s="26" t="s">
        <v>5</v>
      </c>
      <c r="G5" s="27"/>
    </row>
    <row r="6" spans="1:7" ht="10.5">
      <c r="A6" s="28"/>
      <c r="B6" s="28"/>
      <c r="C6" s="28"/>
      <c r="D6" s="29" t="s">
        <v>207</v>
      </c>
      <c r="E6" s="30" t="s">
        <v>213</v>
      </c>
      <c r="F6" s="29" t="s">
        <v>207</v>
      </c>
      <c r="G6" s="31" t="s">
        <v>280</v>
      </c>
    </row>
    <row r="7" spans="1:7" ht="10.5">
      <c r="A7" s="32"/>
      <c r="B7" s="32"/>
      <c r="C7" s="32"/>
      <c r="D7" s="33"/>
      <c r="E7" s="33" t="s">
        <v>281</v>
      </c>
      <c r="F7" s="33"/>
      <c r="G7" s="34" t="s">
        <v>281</v>
      </c>
    </row>
    <row r="8" spans="1:7" ht="10.5">
      <c r="A8" s="35">
        <v>700</v>
      </c>
      <c r="B8" s="35"/>
      <c r="C8" s="36" t="s">
        <v>22</v>
      </c>
      <c r="D8" s="37"/>
      <c r="E8" s="37"/>
      <c r="F8" s="37"/>
      <c r="G8" s="38"/>
    </row>
    <row r="9" spans="1:7" ht="32.25" customHeight="1">
      <c r="A9" s="39"/>
      <c r="B9" s="40">
        <v>70001</v>
      </c>
      <c r="C9" s="41" t="s">
        <v>23</v>
      </c>
      <c r="D9" s="42">
        <v>17431609</v>
      </c>
      <c r="E9" s="42">
        <v>600000</v>
      </c>
      <c r="F9" s="42">
        <v>16706848.85</v>
      </c>
      <c r="G9" s="78">
        <v>600000</v>
      </c>
    </row>
    <row r="10" spans="1:7" ht="17.25" customHeight="1">
      <c r="A10" s="43" t="s">
        <v>282</v>
      </c>
      <c r="B10" s="44"/>
      <c r="C10" s="38"/>
      <c r="D10" s="45">
        <v>399300</v>
      </c>
      <c r="E10" s="45"/>
      <c r="F10" s="45">
        <v>397657.99</v>
      </c>
      <c r="G10" s="46"/>
    </row>
    <row r="11" spans="1:7" ht="15" customHeight="1">
      <c r="A11" s="47" t="s">
        <v>283</v>
      </c>
      <c r="B11" s="48"/>
      <c r="C11" s="49"/>
      <c r="D11" s="50"/>
      <c r="E11" s="50"/>
      <c r="F11" s="51"/>
      <c r="G11" s="52"/>
    </row>
    <row r="12" spans="1:7" ht="10.5">
      <c r="A12" s="53"/>
      <c r="B12" s="54"/>
      <c r="C12" s="38"/>
      <c r="D12" s="45"/>
      <c r="E12" s="45"/>
      <c r="F12" s="37"/>
      <c r="G12" s="46"/>
    </row>
    <row r="13" spans="1:7" ht="10.5">
      <c r="A13" s="55"/>
      <c r="B13" s="48" t="s">
        <v>284</v>
      </c>
      <c r="C13" s="49"/>
      <c r="D13" s="50">
        <f>SUM(D9:D10)</f>
        <v>17830909</v>
      </c>
      <c r="E13" s="50"/>
      <c r="F13" s="50">
        <f>SUM(F9:F10)</f>
        <v>17104506.84</v>
      </c>
      <c r="G13" s="52"/>
    </row>
    <row r="14" spans="1:8" s="63" customFormat="1" ht="10.5">
      <c r="A14" s="57"/>
      <c r="B14" s="57"/>
      <c r="C14" s="57"/>
      <c r="D14" s="58"/>
      <c r="E14" s="59"/>
      <c r="F14" s="60"/>
      <c r="G14" s="61"/>
      <c r="H14" s="62"/>
    </row>
    <row r="15" spans="1:8" s="63" customFormat="1" ht="10.5">
      <c r="A15" s="57"/>
      <c r="B15" s="57"/>
      <c r="C15" s="57"/>
      <c r="D15" s="58"/>
      <c r="E15" s="59"/>
      <c r="F15" s="60"/>
      <c r="G15" s="61"/>
      <c r="H15" s="62"/>
    </row>
    <row r="16" spans="1:8" s="63" customFormat="1" ht="10.5">
      <c r="A16" s="57"/>
      <c r="B16" s="57"/>
      <c r="C16" s="57"/>
      <c r="D16" s="58"/>
      <c r="E16" s="59"/>
      <c r="F16" s="60"/>
      <c r="G16" s="61"/>
      <c r="H16" s="62"/>
    </row>
    <row r="17" spans="1:8" s="63" customFormat="1" ht="10.5">
      <c r="A17" s="57"/>
      <c r="B17" s="57"/>
      <c r="C17" s="57"/>
      <c r="D17" s="58"/>
      <c r="E17" s="59"/>
      <c r="F17" s="60"/>
      <c r="G17" s="61"/>
      <c r="H17" s="62"/>
    </row>
    <row r="18" spans="1:5" s="2" customFormat="1" ht="15">
      <c r="A18" s="21"/>
      <c r="B18" s="22"/>
      <c r="C18" s="64" t="s">
        <v>419</v>
      </c>
      <c r="D18" s="65"/>
      <c r="E18" s="24"/>
    </row>
    <row r="19" spans="1:5" ht="10.5">
      <c r="A19" s="25" t="s">
        <v>1</v>
      </c>
      <c r="B19" s="25" t="s">
        <v>158</v>
      </c>
      <c r="C19" s="25" t="s">
        <v>3</v>
      </c>
      <c r="D19" s="56" t="s">
        <v>265</v>
      </c>
      <c r="E19" s="25" t="s">
        <v>5</v>
      </c>
    </row>
    <row r="20" spans="1:5" ht="10.5">
      <c r="A20" s="32"/>
      <c r="B20" s="32"/>
      <c r="C20" s="32"/>
      <c r="D20" s="33"/>
      <c r="E20" s="33"/>
    </row>
    <row r="21" spans="1:5" ht="10.5">
      <c r="A21" s="35">
        <v>700</v>
      </c>
      <c r="B21" s="35"/>
      <c r="C21" s="36" t="s">
        <v>22</v>
      </c>
      <c r="D21" s="37"/>
      <c r="E21" s="37"/>
    </row>
    <row r="22" spans="1:5" ht="10.5">
      <c r="A22" s="35"/>
      <c r="B22" s="35"/>
      <c r="C22" s="36"/>
      <c r="D22" s="89"/>
      <c r="E22" s="37"/>
    </row>
    <row r="23" spans="1:5" ht="18" customHeight="1">
      <c r="A23" s="39"/>
      <c r="B23" s="39">
        <v>70001</v>
      </c>
      <c r="C23" s="19" t="s">
        <v>23</v>
      </c>
      <c r="D23" s="50">
        <v>16926767</v>
      </c>
      <c r="E23" s="50">
        <v>16314369.21</v>
      </c>
    </row>
    <row r="24" spans="1:5" ht="29.25" customHeight="1">
      <c r="A24" s="41"/>
      <c r="B24" s="90"/>
      <c r="C24" s="41" t="s">
        <v>285</v>
      </c>
      <c r="D24" s="91">
        <v>501000</v>
      </c>
      <c r="E24" s="91">
        <v>408472</v>
      </c>
    </row>
    <row r="25" spans="1:5" ht="15" customHeight="1">
      <c r="A25" s="43" t="s">
        <v>286</v>
      </c>
      <c r="B25" s="44"/>
      <c r="C25" s="38"/>
      <c r="D25" s="45">
        <v>403142</v>
      </c>
      <c r="E25" s="45">
        <v>401598.37</v>
      </c>
    </row>
    <row r="26" spans="1:5" ht="11.25" customHeight="1">
      <c r="A26" s="47" t="s">
        <v>283</v>
      </c>
      <c r="B26" s="48"/>
      <c r="C26" s="49"/>
      <c r="D26" s="50"/>
      <c r="E26" s="51"/>
    </row>
    <row r="27" spans="1:5" ht="10.5">
      <c r="A27" s="53"/>
      <c r="B27" s="54"/>
      <c r="C27" s="38"/>
      <c r="D27" s="45"/>
      <c r="E27" s="37"/>
    </row>
    <row r="28" spans="1:5" ht="10.5">
      <c r="A28" s="55"/>
      <c r="B28" s="48" t="s">
        <v>284</v>
      </c>
      <c r="C28" s="49"/>
      <c r="D28" s="50">
        <f>SUM(D23:D25)</f>
        <v>17830909</v>
      </c>
      <c r="E28" s="50">
        <f>SUM(E23:E25)</f>
        <v>17124439.580000002</v>
      </c>
    </row>
    <row r="29" ht="10.5">
      <c r="D29" s="66"/>
    </row>
    <row r="30" ht="10.5">
      <c r="D30" s="66"/>
    </row>
    <row r="31" ht="10.5">
      <c r="D31" s="66"/>
    </row>
    <row r="32" ht="10.5">
      <c r="D32" s="66"/>
    </row>
    <row r="33" ht="10.5">
      <c r="D33" s="66"/>
    </row>
    <row r="34" ht="10.5">
      <c r="D34" s="66"/>
    </row>
    <row r="35" ht="10.5">
      <c r="D35" s="67"/>
    </row>
    <row r="36" ht="10.5">
      <c r="D36" s="67"/>
    </row>
    <row r="37" ht="10.5">
      <c r="D37" s="67"/>
    </row>
    <row r="38" ht="10.5">
      <c r="D38" s="67"/>
    </row>
    <row r="39" ht="10.5">
      <c r="D39" s="67"/>
    </row>
    <row r="40" ht="10.5">
      <c r="D40" s="67"/>
    </row>
    <row r="41" ht="10.5">
      <c r="D41" s="67"/>
    </row>
    <row r="42" ht="10.5">
      <c r="D42" s="67"/>
    </row>
    <row r="43" ht="10.5">
      <c r="D43" s="67"/>
    </row>
    <row r="44" ht="10.5">
      <c r="D44" s="67"/>
    </row>
    <row r="45" ht="10.5">
      <c r="D45" s="67"/>
    </row>
    <row r="46" ht="10.5">
      <c r="D46" s="67"/>
    </row>
    <row r="47" ht="10.5">
      <c r="D47" s="67"/>
    </row>
    <row r="48" ht="10.5">
      <c r="D48" s="67"/>
    </row>
    <row r="49" ht="10.5">
      <c r="D49" s="67"/>
    </row>
    <row r="50" ht="10.5">
      <c r="D50" s="67"/>
    </row>
    <row r="51" ht="10.5">
      <c r="D51" s="67"/>
    </row>
    <row r="52" ht="10.5">
      <c r="D52" s="67"/>
    </row>
    <row r="53" ht="10.5">
      <c r="D53" s="67"/>
    </row>
    <row r="54" ht="10.5">
      <c r="D54" s="67"/>
    </row>
    <row r="55" ht="10.5">
      <c r="D55" s="67"/>
    </row>
    <row r="56" ht="10.5">
      <c r="D56" s="67"/>
    </row>
    <row r="57" ht="10.5">
      <c r="D57" s="67"/>
    </row>
    <row r="58" ht="10.5">
      <c r="D58" s="67"/>
    </row>
    <row r="59" ht="10.5">
      <c r="D59" s="67"/>
    </row>
    <row r="60" ht="10.5">
      <c r="D60" s="67"/>
    </row>
    <row r="61" ht="10.5">
      <c r="D61" s="67"/>
    </row>
    <row r="62" ht="10.5">
      <c r="D62" s="67"/>
    </row>
    <row r="63" ht="10.5">
      <c r="D63" s="67"/>
    </row>
    <row r="64" ht="10.5">
      <c r="D64" s="67"/>
    </row>
    <row r="65" ht="10.5">
      <c r="D65" s="67"/>
    </row>
    <row r="66" ht="10.5">
      <c r="D66" s="67"/>
    </row>
    <row r="67" ht="10.5">
      <c r="D67" s="67"/>
    </row>
    <row r="68" ht="10.5">
      <c r="D68" s="67"/>
    </row>
    <row r="69" ht="10.5">
      <c r="D69" s="67"/>
    </row>
  </sheetData>
  <printOptions/>
  <pageMargins left="0.7875" right="0.7875" top="0.7875" bottom="1.025" header="0.5118055555555556" footer="0.7875"/>
  <pageSetup firstPageNumber="142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epalus</cp:lastModifiedBy>
  <cp:lastPrinted>2014-03-31T06:38:55Z</cp:lastPrinted>
  <dcterms:created xsi:type="dcterms:W3CDTF">2007-03-12T07:12:05Z</dcterms:created>
  <dcterms:modified xsi:type="dcterms:W3CDTF">2014-03-31T10:46:31Z</dcterms:modified>
  <cp:category/>
  <cp:version/>
  <cp:contentType/>
  <cp:contentStatus/>
  <cp:revision>38</cp:revision>
</cp:coreProperties>
</file>